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2.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drawings/drawing3.xml" ContentType="application/vnd.openxmlformats-officedocument.drawing+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drawings/drawing4.xml" ContentType="application/vnd.openxmlformats-officedocument.drawing+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drawings/drawing5.xml" ContentType="application/vnd.openxmlformats-officedocument.drawing+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drawings/drawing6.xml" ContentType="application/vnd.openxmlformats-officedocument.drawing+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drawings/drawing7.xml" ContentType="application/vnd.openxmlformats-officedocument.drawing+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drawings/drawing8.xml" ContentType="application/vnd.openxmlformats-officedocument.drawing+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drawings/drawing9.xml" ContentType="application/vnd.openxmlformats-officedocument.drawing+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drawings/drawing10.xml" ContentType="application/vnd.openxmlformats-officedocument.drawing+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drawings/drawing11.xml" ContentType="application/vnd.openxmlformats-officedocument.drawing+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drawings/drawing12.xml" ContentType="application/vnd.openxmlformats-officedocument.drawing+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drawings/drawing13.xml" ContentType="application/vnd.openxmlformats-officedocument.drawing+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drawings/drawing14.xml" ContentType="application/vnd.openxmlformats-officedocument.drawing+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drawings/drawing15.xml" ContentType="application/vnd.openxmlformats-officedocument.drawing+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drawings/drawing16.xml" ContentType="application/vnd.openxmlformats-officedocument.drawing+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drawings/drawing17.xml" ContentType="application/vnd.openxmlformats-officedocument.drawing+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drawings/drawing18.xml" ContentType="application/vnd.openxmlformats-officedocument.drawing+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drawings/drawing19.xml" ContentType="application/vnd.openxmlformats-officedocument.drawing+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drawings/drawing20.xml" ContentType="application/vnd.openxmlformats-officedocument.drawing+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tables/table138.xml" ContentType="application/vnd.openxmlformats-officedocument.spreadsheetml.table+xml"/>
  <Override PartName="/xl/tables/table139.xml" ContentType="application/vnd.openxmlformats-officedocument.spreadsheetml.table+xml"/>
  <Override PartName="/xl/tables/table140.xml" ContentType="application/vnd.openxmlformats-officedocument.spreadsheetml.table+xml"/>
  <Override PartName="/xl/drawings/drawing21.xml" ContentType="application/vnd.openxmlformats-officedocument.drawing+xml"/>
  <Override PartName="/xl/tables/table141.xml" ContentType="application/vnd.openxmlformats-officedocument.spreadsheetml.table+xml"/>
  <Override PartName="/xl/tables/table142.xml" ContentType="application/vnd.openxmlformats-officedocument.spreadsheetml.table+xml"/>
  <Override PartName="/xl/tables/table143.xml" ContentType="application/vnd.openxmlformats-officedocument.spreadsheetml.table+xml"/>
  <Override PartName="/xl/tables/table144.xml" ContentType="application/vnd.openxmlformats-officedocument.spreadsheetml.table+xml"/>
  <Override PartName="/xl/tables/table145.xml" ContentType="application/vnd.openxmlformats-officedocument.spreadsheetml.table+xml"/>
  <Override PartName="/xl/tables/table146.xml" ContentType="application/vnd.openxmlformats-officedocument.spreadsheetml.table+xml"/>
  <Override PartName="/xl/tables/table147.xml" ContentType="application/vnd.openxmlformats-officedocument.spreadsheetml.table+xml"/>
  <Override PartName="/xl/drawings/drawing22.xml" ContentType="application/vnd.openxmlformats-officedocument.drawing+xml"/>
  <Override PartName="/xl/tables/table148.xml" ContentType="application/vnd.openxmlformats-officedocument.spreadsheetml.table+xml"/>
  <Override PartName="/xl/tables/table149.xml" ContentType="application/vnd.openxmlformats-officedocument.spreadsheetml.table+xml"/>
  <Override PartName="/xl/tables/table150.xml" ContentType="application/vnd.openxmlformats-officedocument.spreadsheetml.table+xml"/>
  <Override PartName="/xl/tables/table151.xml" ContentType="application/vnd.openxmlformats-officedocument.spreadsheetml.table+xml"/>
  <Override PartName="/xl/tables/table152.xml" ContentType="application/vnd.openxmlformats-officedocument.spreadsheetml.table+xml"/>
  <Override PartName="/xl/tables/table153.xml" ContentType="application/vnd.openxmlformats-officedocument.spreadsheetml.table+xml"/>
  <Override PartName="/xl/tables/table154.xml" ContentType="application/vnd.openxmlformats-officedocument.spreadsheetml.table+xml"/>
  <Override PartName="/xl/drawings/drawing23.xml" ContentType="application/vnd.openxmlformats-officedocument.drawing+xml"/>
  <Override PartName="/xl/tables/table155.xml" ContentType="application/vnd.openxmlformats-officedocument.spreadsheetml.table+xml"/>
  <Override PartName="/xl/tables/table156.xml" ContentType="application/vnd.openxmlformats-officedocument.spreadsheetml.table+xml"/>
  <Override PartName="/xl/tables/table157.xml" ContentType="application/vnd.openxmlformats-officedocument.spreadsheetml.table+xml"/>
  <Override PartName="/xl/tables/table158.xml" ContentType="application/vnd.openxmlformats-officedocument.spreadsheetml.table+xml"/>
  <Override PartName="/xl/tables/table159.xml" ContentType="application/vnd.openxmlformats-officedocument.spreadsheetml.table+xml"/>
  <Override PartName="/xl/tables/table160.xml" ContentType="application/vnd.openxmlformats-officedocument.spreadsheetml.table+xml"/>
  <Override PartName="/xl/tables/table161.xml" ContentType="application/vnd.openxmlformats-officedocument.spreadsheetml.table+xml"/>
  <Override PartName="/xl/drawings/drawing24.xml" ContentType="application/vnd.openxmlformats-officedocument.drawing+xml"/>
  <Override PartName="/xl/tables/table162.xml" ContentType="application/vnd.openxmlformats-officedocument.spreadsheetml.table+xml"/>
  <Override PartName="/xl/tables/table163.xml" ContentType="application/vnd.openxmlformats-officedocument.spreadsheetml.table+xml"/>
  <Override PartName="/xl/tables/table164.xml" ContentType="application/vnd.openxmlformats-officedocument.spreadsheetml.table+xml"/>
  <Override PartName="/xl/tables/table165.xml" ContentType="application/vnd.openxmlformats-officedocument.spreadsheetml.table+xml"/>
  <Override PartName="/xl/tables/table166.xml" ContentType="application/vnd.openxmlformats-officedocument.spreadsheetml.table+xml"/>
  <Override PartName="/xl/tables/table167.xml" ContentType="application/vnd.openxmlformats-officedocument.spreadsheetml.table+xml"/>
  <Override PartName="/xl/tables/table168.xml" ContentType="application/vnd.openxmlformats-officedocument.spreadsheetml.table+xml"/>
  <Override PartName="/xl/drawings/drawing25.xml" ContentType="application/vnd.openxmlformats-officedocument.drawing+xml"/>
  <Override PartName="/xl/tables/table169.xml" ContentType="application/vnd.openxmlformats-officedocument.spreadsheetml.table+xml"/>
  <Override PartName="/xl/tables/table170.xml" ContentType="application/vnd.openxmlformats-officedocument.spreadsheetml.table+xml"/>
  <Override PartName="/xl/tables/table171.xml" ContentType="application/vnd.openxmlformats-officedocument.spreadsheetml.table+xml"/>
  <Override PartName="/xl/tables/table172.xml" ContentType="application/vnd.openxmlformats-officedocument.spreadsheetml.table+xml"/>
  <Override PartName="/xl/tables/table173.xml" ContentType="application/vnd.openxmlformats-officedocument.spreadsheetml.table+xml"/>
  <Override PartName="/xl/tables/table174.xml" ContentType="application/vnd.openxmlformats-officedocument.spreadsheetml.table+xml"/>
  <Override PartName="/xl/tables/table175.xml" ContentType="application/vnd.openxmlformats-officedocument.spreadsheetml.table+xml"/>
  <Override PartName="/xl/drawings/drawing26.xml" ContentType="application/vnd.openxmlformats-officedocument.drawing+xml"/>
  <Override PartName="/xl/tables/table176.xml" ContentType="application/vnd.openxmlformats-officedocument.spreadsheetml.table+xml"/>
  <Override PartName="/xl/tables/table177.xml" ContentType="application/vnd.openxmlformats-officedocument.spreadsheetml.table+xml"/>
  <Override PartName="/xl/tables/table178.xml" ContentType="application/vnd.openxmlformats-officedocument.spreadsheetml.table+xml"/>
  <Override PartName="/xl/tables/table179.xml" ContentType="application/vnd.openxmlformats-officedocument.spreadsheetml.table+xml"/>
  <Override PartName="/xl/tables/table180.xml" ContentType="application/vnd.openxmlformats-officedocument.spreadsheetml.table+xml"/>
  <Override PartName="/xl/tables/table181.xml" ContentType="application/vnd.openxmlformats-officedocument.spreadsheetml.table+xml"/>
  <Override PartName="/xl/tables/table182.xml" ContentType="application/vnd.openxmlformats-officedocument.spreadsheetml.table+xml"/>
  <Override PartName="/xl/drawings/drawing27.xml" ContentType="application/vnd.openxmlformats-officedocument.drawing+xml"/>
  <Override PartName="/xl/tables/table183.xml" ContentType="application/vnd.openxmlformats-officedocument.spreadsheetml.table+xml"/>
  <Override PartName="/xl/tables/table184.xml" ContentType="application/vnd.openxmlformats-officedocument.spreadsheetml.table+xml"/>
  <Override PartName="/xl/tables/table185.xml" ContentType="application/vnd.openxmlformats-officedocument.spreadsheetml.table+xml"/>
  <Override PartName="/xl/tables/table186.xml" ContentType="application/vnd.openxmlformats-officedocument.spreadsheetml.table+xml"/>
  <Override PartName="/xl/tables/table187.xml" ContentType="application/vnd.openxmlformats-officedocument.spreadsheetml.table+xml"/>
  <Override PartName="/xl/tables/table188.xml" ContentType="application/vnd.openxmlformats-officedocument.spreadsheetml.table+xml"/>
  <Override PartName="/xl/tables/table189.xml" ContentType="application/vnd.openxmlformats-officedocument.spreadsheetml.table+xml"/>
  <Override PartName="/xl/drawings/drawing28.xml" ContentType="application/vnd.openxmlformats-officedocument.drawing+xml"/>
  <Override PartName="/xl/tables/table190.xml" ContentType="application/vnd.openxmlformats-officedocument.spreadsheetml.table+xml"/>
  <Override PartName="/xl/tables/table191.xml" ContentType="application/vnd.openxmlformats-officedocument.spreadsheetml.table+xml"/>
  <Override PartName="/xl/tables/table192.xml" ContentType="application/vnd.openxmlformats-officedocument.spreadsheetml.table+xml"/>
  <Override PartName="/xl/tables/table193.xml" ContentType="application/vnd.openxmlformats-officedocument.spreadsheetml.table+xml"/>
  <Override PartName="/xl/tables/table194.xml" ContentType="application/vnd.openxmlformats-officedocument.spreadsheetml.table+xml"/>
  <Override PartName="/xl/tables/table195.xml" ContentType="application/vnd.openxmlformats-officedocument.spreadsheetml.table+xml"/>
  <Override PartName="/xl/tables/table196.xml" ContentType="application/vnd.openxmlformats-officedocument.spreadsheetml.table+xml"/>
  <Override PartName="/xl/drawings/drawing29.xml" ContentType="application/vnd.openxmlformats-officedocument.drawing+xml"/>
  <Override PartName="/xl/tables/table197.xml" ContentType="application/vnd.openxmlformats-officedocument.spreadsheetml.table+xml"/>
  <Override PartName="/xl/tables/table198.xml" ContentType="application/vnd.openxmlformats-officedocument.spreadsheetml.table+xml"/>
  <Override PartName="/xl/tables/table199.xml" ContentType="application/vnd.openxmlformats-officedocument.spreadsheetml.table+xml"/>
  <Override PartName="/xl/tables/table200.xml" ContentType="application/vnd.openxmlformats-officedocument.spreadsheetml.table+xml"/>
  <Override PartName="/xl/tables/table201.xml" ContentType="application/vnd.openxmlformats-officedocument.spreadsheetml.table+xml"/>
  <Override PartName="/xl/tables/table202.xml" ContentType="application/vnd.openxmlformats-officedocument.spreadsheetml.table+xml"/>
  <Override PartName="/xl/tables/table203.xml" ContentType="application/vnd.openxmlformats-officedocument.spreadsheetml.table+xml"/>
  <Override PartName="/xl/drawings/drawing30.xml" ContentType="application/vnd.openxmlformats-officedocument.drawing+xml"/>
  <Override PartName="/xl/tables/table204.xml" ContentType="application/vnd.openxmlformats-officedocument.spreadsheetml.table+xml"/>
  <Override PartName="/xl/tables/table205.xml" ContentType="application/vnd.openxmlformats-officedocument.spreadsheetml.table+xml"/>
  <Override PartName="/xl/tables/table206.xml" ContentType="application/vnd.openxmlformats-officedocument.spreadsheetml.table+xml"/>
  <Override PartName="/xl/tables/table207.xml" ContentType="application/vnd.openxmlformats-officedocument.spreadsheetml.table+xml"/>
  <Override PartName="/xl/tables/table208.xml" ContentType="application/vnd.openxmlformats-officedocument.spreadsheetml.table+xml"/>
  <Override PartName="/xl/tables/table209.xml" ContentType="application/vnd.openxmlformats-officedocument.spreadsheetml.table+xml"/>
  <Override PartName="/xl/tables/table210.xml" ContentType="application/vnd.openxmlformats-officedocument.spreadsheetml.table+xml"/>
  <Override PartName="/xl/drawings/drawing31.xml" ContentType="application/vnd.openxmlformats-officedocument.drawing+xml"/>
  <Override PartName="/xl/tables/table211.xml" ContentType="application/vnd.openxmlformats-officedocument.spreadsheetml.table+xml"/>
  <Override PartName="/xl/tables/table212.xml" ContentType="application/vnd.openxmlformats-officedocument.spreadsheetml.table+xml"/>
  <Override PartName="/xl/tables/table213.xml" ContentType="application/vnd.openxmlformats-officedocument.spreadsheetml.table+xml"/>
  <Override PartName="/xl/tables/table214.xml" ContentType="application/vnd.openxmlformats-officedocument.spreadsheetml.table+xml"/>
  <Override PartName="/xl/tables/table215.xml" ContentType="application/vnd.openxmlformats-officedocument.spreadsheetml.table+xml"/>
  <Override PartName="/xl/tables/table216.xml" ContentType="application/vnd.openxmlformats-officedocument.spreadsheetml.table+xml"/>
  <Override PartName="/xl/tables/table217.xml" ContentType="application/vnd.openxmlformats-officedocument.spreadsheetml.table+xml"/>
  <Override PartName="/xl/drawings/drawing32.xml" ContentType="application/vnd.openxmlformats-officedocument.drawing+xml"/>
  <Override PartName="/xl/tables/table218.xml" ContentType="application/vnd.openxmlformats-officedocument.spreadsheetml.table+xml"/>
  <Override PartName="/xl/tables/table219.xml" ContentType="application/vnd.openxmlformats-officedocument.spreadsheetml.table+xml"/>
  <Override PartName="/xl/tables/table220.xml" ContentType="application/vnd.openxmlformats-officedocument.spreadsheetml.table+xml"/>
  <Override PartName="/xl/tables/table221.xml" ContentType="application/vnd.openxmlformats-officedocument.spreadsheetml.table+xml"/>
  <Override PartName="/xl/tables/table222.xml" ContentType="application/vnd.openxmlformats-officedocument.spreadsheetml.table+xml"/>
  <Override PartName="/xl/tables/table223.xml" ContentType="application/vnd.openxmlformats-officedocument.spreadsheetml.table+xml"/>
  <Override PartName="/xl/tables/table224.xml" ContentType="application/vnd.openxmlformats-officedocument.spreadsheetml.table+xml"/>
  <Override PartName="/xl/drawings/drawing33.xml" ContentType="application/vnd.openxmlformats-officedocument.drawing+xml"/>
  <Override PartName="/xl/tables/table225.xml" ContentType="application/vnd.openxmlformats-officedocument.spreadsheetml.table+xml"/>
  <Override PartName="/xl/tables/table226.xml" ContentType="application/vnd.openxmlformats-officedocument.spreadsheetml.table+xml"/>
  <Override PartName="/xl/tables/table227.xml" ContentType="application/vnd.openxmlformats-officedocument.spreadsheetml.table+xml"/>
  <Override PartName="/xl/tables/table228.xml" ContentType="application/vnd.openxmlformats-officedocument.spreadsheetml.table+xml"/>
  <Override PartName="/xl/tables/table229.xml" ContentType="application/vnd.openxmlformats-officedocument.spreadsheetml.table+xml"/>
  <Override PartName="/xl/tables/table230.xml" ContentType="application/vnd.openxmlformats-officedocument.spreadsheetml.table+xml"/>
  <Override PartName="/xl/tables/table231.xml" ContentType="application/vnd.openxmlformats-officedocument.spreadsheetml.table+xml"/>
  <Override PartName="/xl/drawings/drawing34.xml" ContentType="application/vnd.openxmlformats-officedocument.drawing+xml"/>
  <Override PartName="/xl/tables/table232.xml" ContentType="application/vnd.openxmlformats-officedocument.spreadsheetml.table+xml"/>
  <Override PartName="/xl/tables/table233.xml" ContentType="application/vnd.openxmlformats-officedocument.spreadsheetml.table+xml"/>
  <Override PartName="/xl/tables/table234.xml" ContentType="application/vnd.openxmlformats-officedocument.spreadsheetml.table+xml"/>
  <Override PartName="/xl/tables/table235.xml" ContentType="application/vnd.openxmlformats-officedocument.spreadsheetml.table+xml"/>
  <Override PartName="/xl/tables/table236.xml" ContentType="application/vnd.openxmlformats-officedocument.spreadsheetml.table+xml"/>
  <Override PartName="/xl/tables/table237.xml" ContentType="application/vnd.openxmlformats-officedocument.spreadsheetml.table+xml"/>
  <Override PartName="/xl/tables/table238.xml" ContentType="application/vnd.openxmlformats-officedocument.spreadsheetml.table+xml"/>
  <Override PartName="/xl/drawings/drawing35.xml" ContentType="application/vnd.openxmlformats-officedocument.drawing+xml"/>
  <Override PartName="/xl/tables/table239.xml" ContentType="application/vnd.openxmlformats-officedocument.spreadsheetml.table+xml"/>
  <Override PartName="/xl/tables/table240.xml" ContentType="application/vnd.openxmlformats-officedocument.spreadsheetml.table+xml"/>
  <Override PartName="/xl/tables/table241.xml" ContentType="application/vnd.openxmlformats-officedocument.spreadsheetml.table+xml"/>
  <Override PartName="/xl/tables/table242.xml" ContentType="application/vnd.openxmlformats-officedocument.spreadsheetml.table+xml"/>
  <Override PartName="/xl/tables/table243.xml" ContentType="application/vnd.openxmlformats-officedocument.spreadsheetml.table+xml"/>
  <Override PartName="/xl/tables/table244.xml" ContentType="application/vnd.openxmlformats-officedocument.spreadsheetml.table+xml"/>
  <Override PartName="/xl/tables/table245.xml" ContentType="application/vnd.openxmlformats-officedocument.spreadsheetml.table+xml"/>
  <Override PartName="/xl/drawings/drawing36.xml" ContentType="application/vnd.openxmlformats-officedocument.drawing+xml"/>
  <Override PartName="/xl/tables/table246.xml" ContentType="application/vnd.openxmlformats-officedocument.spreadsheetml.table+xml"/>
  <Override PartName="/xl/tables/table247.xml" ContentType="application/vnd.openxmlformats-officedocument.spreadsheetml.table+xml"/>
  <Override PartName="/xl/tables/table248.xml" ContentType="application/vnd.openxmlformats-officedocument.spreadsheetml.table+xml"/>
  <Override PartName="/xl/tables/table249.xml" ContentType="application/vnd.openxmlformats-officedocument.spreadsheetml.table+xml"/>
  <Override PartName="/xl/tables/table250.xml" ContentType="application/vnd.openxmlformats-officedocument.spreadsheetml.table+xml"/>
  <Override PartName="/xl/tables/table251.xml" ContentType="application/vnd.openxmlformats-officedocument.spreadsheetml.table+xml"/>
  <Override PartName="/xl/tables/table252.xml" ContentType="application/vnd.openxmlformats-officedocument.spreadsheetml.table+xml"/>
  <Override PartName="/xl/drawings/drawing37.xml" ContentType="application/vnd.openxmlformats-officedocument.drawing+xml"/>
  <Override PartName="/xl/tables/table253.xml" ContentType="application/vnd.openxmlformats-officedocument.spreadsheetml.table+xml"/>
  <Override PartName="/xl/tables/table254.xml" ContentType="application/vnd.openxmlformats-officedocument.spreadsheetml.table+xml"/>
  <Override PartName="/xl/tables/table255.xml" ContentType="application/vnd.openxmlformats-officedocument.spreadsheetml.table+xml"/>
  <Override PartName="/xl/tables/table256.xml" ContentType="application/vnd.openxmlformats-officedocument.spreadsheetml.table+xml"/>
  <Override PartName="/xl/tables/table257.xml" ContentType="application/vnd.openxmlformats-officedocument.spreadsheetml.table+xml"/>
  <Override PartName="/xl/tables/table258.xml" ContentType="application/vnd.openxmlformats-officedocument.spreadsheetml.table+xml"/>
  <Override PartName="/xl/tables/table259.xml" ContentType="application/vnd.openxmlformats-officedocument.spreadsheetml.table+xml"/>
  <Override PartName="/xl/tables/table260.xml" ContentType="application/vnd.openxmlformats-officedocument.spreadsheetml.table+xml"/>
  <Override PartName="/xl/tables/table26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Z:\Vodenje EIT\SS EIT\79. seja NOVEMBER 2025\A4 - Programi dela SIST TDT 2026\"/>
    </mc:Choice>
  </mc:AlternateContent>
  <xr:revisionPtr revIDLastSave="0" documentId="13_ncr:1_{0F4875CE-C693-4C15-A9F8-D70B0CF0CB1A}" xr6:coauthVersionLast="47" xr6:coauthVersionMax="47" xr10:uidLastSave="{00000000-0000-0000-0000-000000000000}"/>
  <bookViews>
    <workbookView xWindow="-28920" yWindow="-120" windowWidth="29040" windowHeight="15720" firstSheet="19" activeTab="31" xr2:uid="{1C7DAEB6-7C52-4854-AB4E-CC180B18EDFB}"/>
  </bookViews>
  <sheets>
    <sheet name="AVM" sheetId="6" r:id="rId1"/>
    <sheet name="BLC" sheetId="7" r:id="rId2"/>
    <sheet name="CEV" sheetId="8" r:id="rId3"/>
    <sheet name="DPN" sheetId="9" r:id="rId4"/>
    <sheet name="DPP" sheetId="5" r:id="rId5"/>
    <sheet name="EAL" sheetId="10" r:id="rId6"/>
    <sheet name="EDO" sheetId="11" r:id="rId7"/>
    <sheet name="ELI" sheetId="12" r:id="rId8"/>
    <sheet name="EMC" sheetId="14" r:id="rId9"/>
    <sheet name="EPR" sheetId="15" r:id="rId10"/>
    <sheet name="ERS" sheetId="16" r:id="rId11"/>
    <sheet name="ETR" sheetId="17" r:id="rId12"/>
    <sheet name="EVA" sheetId="18" r:id="rId13"/>
    <sheet name="EXP" sheetId="19" r:id="rId14"/>
    <sheet name="FGA" sheetId="20" r:id="rId15"/>
    <sheet name="GIG" sheetId="21" r:id="rId16"/>
    <sheet name="IDT" sheetId="22" r:id="rId17"/>
    <sheet name="ITC" sheetId="23" r:id="rId18"/>
    <sheet name="IZL" sheetId="24" r:id="rId19"/>
    <sheet name="MEE" sheetId="25" r:id="rId20"/>
    <sheet name="MOV" sheetId="26" r:id="rId21"/>
    <sheet name="MOC" sheetId="27" r:id="rId22"/>
    <sheet name="NTF" sheetId="28" r:id="rId23"/>
    <sheet name="NVV" sheetId="29" r:id="rId24"/>
    <sheet name="POD" sheetId="30" r:id="rId25"/>
    <sheet name="PVS" sheetId="31" r:id="rId26"/>
    <sheet name="PSE" sheetId="32" r:id="rId27"/>
    <sheet name="SKA" sheetId="33" r:id="rId28"/>
    <sheet name="STZ" sheetId="35" r:id="rId29"/>
    <sheet name="SPN" sheetId="34" r:id="rId30"/>
    <sheet name="TRM" sheetId="36" r:id="rId31"/>
    <sheet name="UMI" sheetId="37" r:id="rId32"/>
    <sheet name="TPD" sheetId="38" r:id="rId33"/>
    <sheet name="VGA" sheetId="39" r:id="rId34"/>
    <sheet name="ŽEN" sheetId="40" r:id="rId35"/>
    <sheet name="SS EIT" sheetId="41" r:id="rId36"/>
    <sheet name="Template" sheetId="4" r:id="rId37"/>
    <sheet name="Seznami" sheetId="3" state="hidden" r:id="rId38"/>
  </sheets>
  <definedNames>
    <definedName name="AktivnostiTC">#REF!</definedName>
    <definedName name="Organizacije" localSheetId="35">TabelaOrganizacija[Organizacija]</definedName>
    <definedName name="Organizacije">TabelaOrganizacija[Organizacija]</definedName>
    <definedName name="Status" localSheetId="35">TabelaStatus[Status]</definedName>
    <definedName name="Status">TabelaStatus[Status]</definedName>
    <definedName name="Z_05879C0B_B096_4327_8494_06A023AA0229_.wvu.PrintTitles" localSheetId="0" hidden="1">AVM!$1:$1</definedName>
    <definedName name="Z_05879C0B_B096_4327_8494_06A023AA0229_.wvu.PrintTitles" localSheetId="1" hidden="1">BLC!$1:$1</definedName>
    <definedName name="Z_05879C0B_B096_4327_8494_06A023AA0229_.wvu.PrintTitles" localSheetId="2" hidden="1">CEV!$1:$1</definedName>
    <definedName name="Z_05879C0B_B096_4327_8494_06A023AA0229_.wvu.PrintTitles" localSheetId="3" hidden="1">DPN!$1:$1</definedName>
    <definedName name="Z_05879C0B_B096_4327_8494_06A023AA0229_.wvu.PrintTitles" localSheetId="4" hidden="1">DPP!$1:$1</definedName>
    <definedName name="Z_05879C0B_B096_4327_8494_06A023AA0229_.wvu.PrintTitles" localSheetId="5" hidden="1">EAL!$1:$1</definedName>
    <definedName name="Z_05879C0B_B096_4327_8494_06A023AA0229_.wvu.PrintTitles" localSheetId="6" hidden="1">EDO!$1:$1</definedName>
    <definedName name="Z_05879C0B_B096_4327_8494_06A023AA0229_.wvu.PrintTitles" localSheetId="7" hidden="1">ELI!$1:$1</definedName>
    <definedName name="Z_05879C0B_B096_4327_8494_06A023AA0229_.wvu.PrintTitles" localSheetId="8" hidden="1">EMC!$1:$1</definedName>
    <definedName name="Z_05879C0B_B096_4327_8494_06A023AA0229_.wvu.PrintTitles" localSheetId="9" hidden="1">EPR!$1:$1</definedName>
    <definedName name="Z_05879C0B_B096_4327_8494_06A023AA0229_.wvu.PrintTitles" localSheetId="10" hidden="1">ERS!$1:$1</definedName>
    <definedName name="Z_05879C0B_B096_4327_8494_06A023AA0229_.wvu.PrintTitles" localSheetId="11" hidden="1">ETR!$1:$1</definedName>
    <definedName name="Z_05879C0B_B096_4327_8494_06A023AA0229_.wvu.PrintTitles" localSheetId="12" hidden="1">EVA!$1:$1</definedName>
    <definedName name="Z_05879C0B_B096_4327_8494_06A023AA0229_.wvu.PrintTitles" localSheetId="13" hidden="1">EXP!$1:$1</definedName>
    <definedName name="Z_05879C0B_B096_4327_8494_06A023AA0229_.wvu.PrintTitles" localSheetId="14" hidden="1">FGA!$1:$1</definedName>
    <definedName name="Z_05879C0B_B096_4327_8494_06A023AA0229_.wvu.PrintTitles" localSheetId="15" hidden="1">GIG!$1:$1</definedName>
    <definedName name="Z_05879C0B_B096_4327_8494_06A023AA0229_.wvu.PrintTitles" localSheetId="16" hidden="1">IDT!$1:$1</definedName>
    <definedName name="Z_05879C0B_B096_4327_8494_06A023AA0229_.wvu.PrintTitles" localSheetId="17" hidden="1">ITC!$1:$1</definedName>
    <definedName name="Z_05879C0B_B096_4327_8494_06A023AA0229_.wvu.PrintTitles" localSheetId="18" hidden="1">IZL!$1:$1</definedName>
    <definedName name="Z_05879C0B_B096_4327_8494_06A023AA0229_.wvu.PrintTitles" localSheetId="19" hidden="1">MEE!$1:$1</definedName>
    <definedName name="Z_05879C0B_B096_4327_8494_06A023AA0229_.wvu.PrintTitles" localSheetId="21" hidden="1">MOC!$1:$1</definedName>
    <definedName name="Z_05879C0B_B096_4327_8494_06A023AA0229_.wvu.PrintTitles" localSheetId="20" hidden="1">MOV!$1:$1</definedName>
    <definedName name="Z_05879C0B_B096_4327_8494_06A023AA0229_.wvu.PrintTitles" localSheetId="22" hidden="1">NTF!$1:$1</definedName>
    <definedName name="Z_05879C0B_B096_4327_8494_06A023AA0229_.wvu.PrintTitles" localSheetId="23" hidden="1">NVV!$1:$1</definedName>
    <definedName name="Z_05879C0B_B096_4327_8494_06A023AA0229_.wvu.PrintTitles" localSheetId="24" hidden="1">POD!$1:$1</definedName>
    <definedName name="Z_05879C0B_B096_4327_8494_06A023AA0229_.wvu.PrintTitles" localSheetId="26" hidden="1">PSE!$1:$1</definedName>
    <definedName name="Z_05879C0B_B096_4327_8494_06A023AA0229_.wvu.PrintTitles" localSheetId="25" hidden="1">PVS!$1:$1</definedName>
    <definedName name="Z_05879C0B_B096_4327_8494_06A023AA0229_.wvu.PrintTitles" localSheetId="27" hidden="1">SKA!$1:$1</definedName>
    <definedName name="Z_05879C0B_B096_4327_8494_06A023AA0229_.wvu.PrintTitles" localSheetId="29" hidden="1">SPN!$1:$1</definedName>
    <definedName name="Z_05879C0B_B096_4327_8494_06A023AA0229_.wvu.PrintTitles" localSheetId="35" hidden="1">'SS EIT'!$1:$1</definedName>
    <definedName name="Z_05879C0B_B096_4327_8494_06A023AA0229_.wvu.PrintTitles" localSheetId="28" hidden="1">STZ!$1:$1</definedName>
    <definedName name="Z_05879C0B_B096_4327_8494_06A023AA0229_.wvu.PrintTitles" localSheetId="36" hidden="1">Template!$1:$1</definedName>
    <definedName name="Z_05879C0B_B096_4327_8494_06A023AA0229_.wvu.PrintTitles" localSheetId="32" hidden="1">TPD!$1:$1</definedName>
    <definedName name="Z_05879C0B_B096_4327_8494_06A023AA0229_.wvu.PrintTitles" localSheetId="30" hidden="1">TRM!$1:$1</definedName>
    <definedName name="Z_05879C0B_B096_4327_8494_06A023AA0229_.wvu.PrintTitles" localSheetId="31" hidden="1">UMI!$1:$1</definedName>
    <definedName name="Z_05879C0B_B096_4327_8494_06A023AA0229_.wvu.PrintTitles" localSheetId="33" hidden="1">VGA!$1:$1</definedName>
    <definedName name="Z_05879C0B_B096_4327_8494_06A023AA0229_.wvu.PrintTitles" localSheetId="34" hidden="1">ŽEN!$1:$1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37" l="1"/>
  <c r="B43" i="37"/>
  <c r="B50" i="37"/>
  <c r="C50" i="37"/>
  <c r="B57" i="37"/>
  <c r="C57" i="37"/>
  <c r="B65" i="37"/>
  <c r="C65" i="37"/>
  <c r="B72" i="37"/>
  <c r="C72" i="37"/>
  <c r="B83" i="37"/>
  <c r="B109" i="31"/>
  <c r="C102" i="31"/>
  <c r="B102" i="31"/>
  <c r="C95" i="31"/>
  <c r="B95" i="31"/>
  <c r="C87" i="31"/>
  <c r="B87" i="31"/>
  <c r="C80" i="31"/>
  <c r="B80" i="31"/>
  <c r="B74" i="31"/>
  <c r="B17" i="31"/>
  <c r="B64" i="41"/>
  <c r="C57" i="41"/>
  <c r="B57" i="41"/>
  <c r="C50" i="41"/>
  <c r="B50" i="41"/>
  <c r="C42" i="41"/>
  <c r="B42" i="41"/>
  <c r="C35" i="41"/>
  <c r="B35" i="41"/>
  <c r="B28" i="41"/>
  <c r="B17" i="41"/>
  <c r="B17" i="4"/>
  <c r="B263" i="39"/>
  <c r="B217" i="39"/>
  <c r="B21" i="39"/>
  <c r="B90" i="40"/>
  <c r="B19" i="40"/>
  <c r="B33" i="38"/>
  <c r="B17" i="38"/>
  <c r="B15" i="36"/>
  <c r="B16" i="35"/>
  <c r="B286" i="34"/>
  <c r="B88" i="33"/>
  <c r="B24" i="33"/>
  <c r="B50" i="32"/>
  <c r="B17" i="32"/>
  <c r="B38" i="30"/>
  <c r="B20" i="30"/>
  <c r="B19" i="29"/>
  <c r="B37" i="28"/>
  <c r="B23" i="28"/>
  <c r="B246" i="27"/>
  <c r="B33" i="26"/>
  <c r="B118" i="20"/>
  <c r="B16" i="25"/>
  <c r="B50" i="18"/>
  <c r="B33" i="17"/>
  <c r="B102" i="15"/>
  <c r="B87" i="14"/>
  <c r="B63" i="12"/>
  <c r="B39" i="10"/>
  <c r="B37" i="9"/>
  <c r="B54" i="8"/>
  <c r="B30" i="7"/>
  <c r="B18" i="24"/>
  <c r="B44" i="23"/>
  <c r="B28" i="22"/>
  <c r="B17" i="21"/>
  <c r="B142" i="19"/>
  <c r="B96" i="18"/>
  <c r="B68" i="17"/>
  <c r="B95" i="16"/>
  <c r="B138" i="15"/>
  <c r="B123" i="14"/>
  <c r="B100" i="12"/>
  <c r="B76" i="11"/>
  <c r="B75" i="10"/>
  <c r="B65" i="5"/>
  <c r="B72" i="9"/>
  <c r="B88" i="8"/>
  <c r="B66" i="7"/>
  <c r="B87" i="6"/>
  <c r="B22" i="20"/>
  <c r="B26" i="19"/>
  <c r="E50" i="18"/>
  <c r="B23" i="18"/>
  <c r="B16" i="17"/>
  <c r="B16" i="16"/>
  <c r="B28" i="15"/>
  <c r="B27" i="14" l="1"/>
  <c r="B18" i="12"/>
  <c r="B17" i="11"/>
  <c r="B16" i="10"/>
  <c r="B15" i="5"/>
  <c r="B18" i="9"/>
  <c r="B18" i="8"/>
  <c r="B17" i="7"/>
  <c r="B18" i="6"/>
  <c r="B125" i="40" l="1"/>
  <c r="C118" i="40"/>
  <c r="B118" i="40"/>
  <c r="C111" i="40"/>
  <c r="B111" i="40"/>
  <c r="C103" i="40"/>
  <c r="B103" i="40"/>
  <c r="C96" i="40"/>
  <c r="B96" i="40"/>
  <c r="C246" i="39"/>
  <c r="B246" i="39"/>
  <c r="C239" i="39"/>
  <c r="B239" i="39"/>
  <c r="C231" i="39"/>
  <c r="B231" i="39"/>
  <c r="C224" i="39"/>
  <c r="B224" i="39"/>
  <c r="B69" i="38"/>
  <c r="C62" i="38"/>
  <c r="B62" i="38"/>
  <c r="C55" i="38"/>
  <c r="B55" i="38"/>
  <c r="C47" i="38"/>
  <c r="B47" i="38"/>
  <c r="C40" i="38"/>
  <c r="B40" i="38"/>
  <c r="B70" i="36" l="1"/>
  <c r="C63" i="36"/>
  <c r="B63" i="36"/>
  <c r="C56" i="36"/>
  <c r="B56" i="36"/>
  <c r="C38" i="36"/>
  <c r="B38" i="36"/>
  <c r="C31" i="36"/>
  <c r="B31" i="36"/>
  <c r="B24" i="36"/>
  <c r="B63" i="35"/>
  <c r="C56" i="35"/>
  <c r="B56" i="35"/>
  <c r="C49" i="35"/>
  <c r="B49" i="35"/>
  <c r="C41" i="35"/>
  <c r="B41" i="35"/>
  <c r="C34" i="35"/>
  <c r="B34" i="35"/>
  <c r="B27" i="35"/>
  <c r="B322" i="34"/>
  <c r="C315" i="34"/>
  <c r="B315" i="34"/>
  <c r="C308" i="34"/>
  <c r="B308" i="34"/>
  <c r="C300" i="34"/>
  <c r="B300" i="34"/>
  <c r="C293" i="34"/>
  <c r="B293" i="34"/>
  <c r="B129" i="33"/>
  <c r="C122" i="33"/>
  <c r="B122" i="33"/>
  <c r="C115" i="33"/>
  <c r="B115" i="33"/>
  <c r="C102" i="33"/>
  <c r="B102" i="33"/>
  <c r="C95" i="33"/>
  <c r="B95" i="33"/>
  <c r="B87" i="32"/>
  <c r="C79" i="32"/>
  <c r="B79" i="32"/>
  <c r="C72" i="32"/>
  <c r="B72" i="32"/>
  <c r="C64" i="32"/>
  <c r="B64" i="32"/>
  <c r="C57" i="32"/>
  <c r="B57" i="32"/>
  <c r="B79" i="30" l="1"/>
  <c r="C67" i="30"/>
  <c r="B67" i="30"/>
  <c r="C60" i="30"/>
  <c r="B60" i="30"/>
  <c r="C52" i="30"/>
  <c r="B52" i="30"/>
  <c r="C45" i="30"/>
  <c r="B45" i="30"/>
  <c r="B73" i="29"/>
  <c r="C65" i="29"/>
  <c r="B65" i="29"/>
  <c r="C58" i="29"/>
  <c r="B58" i="29"/>
  <c r="C47" i="29"/>
  <c r="B47" i="29"/>
  <c r="C40" i="29"/>
  <c r="B40" i="29"/>
  <c r="B33" i="29"/>
  <c r="B74" i="28"/>
  <c r="C67" i="28"/>
  <c r="B67" i="28"/>
  <c r="C60" i="28"/>
  <c r="B60" i="28"/>
  <c r="C51" i="28"/>
  <c r="B51" i="28"/>
  <c r="C44" i="28"/>
  <c r="B44" i="28"/>
  <c r="B282" i="27" l="1"/>
  <c r="C275" i="27"/>
  <c r="B275" i="27"/>
  <c r="C268" i="27"/>
  <c r="B268" i="27"/>
  <c r="C260" i="27"/>
  <c r="B260" i="27"/>
  <c r="C253" i="27"/>
  <c r="B253" i="27"/>
  <c r="B243" i="26"/>
  <c r="C227" i="26"/>
  <c r="B227" i="26"/>
  <c r="C216" i="26"/>
  <c r="B216" i="26"/>
  <c r="C208" i="26"/>
  <c r="B208" i="26"/>
  <c r="C201" i="26"/>
  <c r="B201" i="26"/>
  <c r="B194" i="26"/>
  <c r="B81" i="25" l="1"/>
  <c r="C69" i="25"/>
  <c r="B69" i="25"/>
  <c r="C62" i="25"/>
  <c r="B62" i="25"/>
  <c r="C54" i="25"/>
  <c r="B54" i="25"/>
  <c r="C47" i="25"/>
  <c r="B47" i="25"/>
  <c r="B40" i="25"/>
  <c r="B86" i="24"/>
  <c r="C78" i="24"/>
  <c r="B78" i="24"/>
  <c r="C67" i="24"/>
  <c r="B67" i="24"/>
  <c r="C59" i="24"/>
  <c r="B59" i="24"/>
  <c r="C52" i="24"/>
  <c r="B52" i="24"/>
  <c r="B45" i="24"/>
  <c r="B195" i="23"/>
  <c r="C184" i="23"/>
  <c r="B184" i="23"/>
  <c r="C177" i="23"/>
  <c r="B177" i="23"/>
  <c r="C169" i="23"/>
  <c r="B169" i="23"/>
  <c r="C162" i="23"/>
  <c r="B162" i="23"/>
  <c r="B155" i="23"/>
  <c r="B87" i="22"/>
  <c r="C87" i="22"/>
  <c r="B94" i="22"/>
  <c r="C94" i="22"/>
  <c r="B106" i="22"/>
  <c r="C106" i="22"/>
  <c r="B113" i="22"/>
  <c r="C113" i="22"/>
  <c r="B125" i="22"/>
  <c r="B80" i="22"/>
  <c r="B83" i="21"/>
  <c r="C75" i="21"/>
  <c r="B75" i="21"/>
  <c r="C68" i="21"/>
  <c r="B68" i="21"/>
  <c r="C58" i="21"/>
  <c r="B58" i="21"/>
  <c r="C51" i="21"/>
  <c r="B51" i="21"/>
  <c r="B44" i="21"/>
  <c r="C101" i="20" l="1"/>
  <c r="B101" i="20"/>
  <c r="C94" i="20"/>
  <c r="B94" i="20"/>
  <c r="C86" i="20"/>
  <c r="B86" i="20"/>
  <c r="C79" i="20"/>
  <c r="B79" i="20"/>
  <c r="B72" i="20"/>
  <c r="B109" i="19"/>
  <c r="C109" i="19"/>
  <c r="B116" i="19"/>
  <c r="C116" i="19"/>
  <c r="C135" i="19"/>
  <c r="B135" i="19"/>
  <c r="C124" i="19"/>
  <c r="B124" i="19"/>
  <c r="B102" i="19"/>
  <c r="C79" i="18"/>
  <c r="B79" i="18"/>
  <c r="C72" i="18"/>
  <c r="B72" i="18"/>
  <c r="C64" i="18"/>
  <c r="B64" i="18"/>
  <c r="C57" i="18"/>
  <c r="B57" i="18"/>
  <c r="C62" i="17" l="1"/>
  <c r="B62" i="17"/>
  <c r="C55" i="17"/>
  <c r="B55" i="17"/>
  <c r="C47" i="17"/>
  <c r="B47" i="17"/>
  <c r="C40" i="17"/>
  <c r="B40" i="17"/>
  <c r="C88" i="16"/>
  <c r="B88" i="16"/>
  <c r="C81" i="16"/>
  <c r="B81" i="16"/>
  <c r="C73" i="16"/>
  <c r="B73" i="16"/>
  <c r="C66" i="16"/>
  <c r="B66" i="16"/>
  <c r="B59" i="16"/>
  <c r="C131" i="15"/>
  <c r="B131" i="15"/>
  <c r="C124" i="15"/>
  <c r="B124" i="15"/>
  <c r="C116" i="15"/>
  <c r="B116" i="15"/>
  <c r="C109" i="15"/>
  <c r="B109" i="15"/>
  <c r="C116" i="14"/>
  <c r="B116" i="14"/>
  <c r="C109" i="14"/>
  <c r="B109" i="14"/>
  <c r="C101" i="14"/>
  <c r="B101" i="14"/>
  <c r="C94" i="14"/>
  <c r="B94" i="14"/>
  <c r="C93" i="12"/>
  <c r="B93" i="12"/>
  <c r="C86" i="12"/>
  <c r="B86" i="12"/>
  <c r="C77" i="12"/>
  <c r="B77" i="12"/>
  <c r="C70" i="12"/>
  <c r="B70" i="12"/>
  <c r="B47" i="11"/>
  <c r="C47" i="11"/>
  <c r="C69" i="11" l="1"/>
  <c r="B69" i="11"/>
  <c r="C62" i="11"/>
  <c r="B62" i="11"/>
  <c r="C54" i="11"/>
  <c r="B54" i="11"/>
  <c r="B40" i="11"/>
  <c r="C68" i="10"/>
  <c r="B68" i="10"/>
  <c r="C61" i="10"/>
  <c r="B61" i="10"/>
  <c r="C53" i="10"/>
  <c r="B53" i="10"/>
  <c r="C46" i="10"/>
  <c r="B46" i="10"/>
  <c r="C66" i="9" l="1"/>
  <c r="B66" i="9"/>
  <c r="C59" i="9"/>
  <c r="B59" i="9"/>
  <c r="C51" i="9"/>
  <c r="B51" i="9"/>
  <c r="C44" i="9"/>
  <c r="B44" i="9"/>
  <c r="C83" i="8" l="1"/>
  <c r="B83" i="8"/>
  <c r="C76" i="8"/>
  <c r="B76" i="8"/>
  <c r="C68" i="8"/>
  <c r="B68" i="8"/>
  <c r="C61" i="8"/>
  <c r="B61" i="8"/>
  <c r="C59" i="7" l="1"/>
  <c r="B59" i="7"/>
  <c r="C52" i="7"/>
  <c r="B52" i="7"/>
  <c r="C44" i="7"/>
  <c r="B44" i="7"/>
  <c r="C37" i="7"/>
  <c r="B37" i="7"/>
  <c r="C80" i="6"/>
  <c r="B80" i="6"/>
  <c r="C73" i="6"/>
  <c r="B73" i="6"/>
  <c r="C65" i="6"/>
  <c r="B65" i="6"/>
  <c r="C58" i="6"/>
  <c r="B58" i="6"/>
  <c r="B51" i="6"/>
  <c r="C58" i="5"/>
  <c r="B58" i="5"/>
  <c r="C51" i="5"/>
  <c r="B51" i="5"/>
  <c r="C43" i="5"/>
  <c r="B43" i="5"/>
  <c r="C36" i="5"/>
  <c r="B36" i="5"/>
  <c r="B29" i="5"/>
  <c r="B64" i="4" l="1"/>
  <c r="C57" i="4"/>
  <c r="B57" i="4"/>
  <c r="C50" i="4"/>
  <c r="B50" i="4"/>
  <c r="C42" i="4"/>
  <c r="B42" i="4"/>
  <c r="C35" i="4"/>
  <c r="B35" i="4"/>
  <c r="B28" i="4"/>
</calcChain>
</file>

<file path=xl/sharedStrings.xml><?xml version="1.0" encoding="utf-8"?>
<sst xmlns="http://schemas.openxmlformats.org/spreadsheetml/2006/main" count="11998" uniqueCount="5871">
  <si>
    <t>Letni program dela TDT/Work Programme of SIST TCs</t>
  </si>
  <si>
    <t>SIST TC:</t>
  </si>
  <si>
    <t>Tehnični sekretar:</t>
  </si>
  <si>
    <t>Predsednik:</t>
  </si>
  <si>
    <t>Število članov:</t>
  </si>
  <si>
    <t>Število predstavnikov:</t>
  </si>
  <si>
    <t>1. Področje dela tehničnega delovnega telesa</t>
  </si>
  <si>
    <t>Področje dela:</t>
  </si>
  <si>
    <t>Navedba mednarodnih in evropskih tehničnih odborov, ki jih pokriva SIST/TDT</t>
  </si>
  <si>
    <t>Organizacija</t>
  </si>
  <si>
    <t>Status članstva</t>
  </si>
  <si>
    <t>Po metodi ponatisa s prevodom naslova:</t>
  </si>
  <si>
    <t>Status</t>
  </si>
  <si>
    <t>Lightning protection system components (LPSC) - Part 2: Requirements for conductors and earth electrodes</t>
  </si>
  <si>
    <t>Lightning protection system components (LPSC) - Part 9 Requirements for components for protection against dangerous touch voltage</t>
  </si>
  <si>
    <t>Po metodi ponatisa z nacionalnim dodatkom:</t>
  </si>
  <si>
    <t>Referenčna oznaka</t>
  </si>
  <si>
    <t>Strani</t>
  </si>
  <si>
    <t>Naslov</t>
  </si>
  <si>
    <t>Izvirni standardizacijski dokumenti:</t>
  </si>
  <si>
    <t>SIST EN IEC 62305-1:2024</t>
  </si>
  <si>
    <t>Zaščita pred delovanjem strele - 1. del: Splošna načela</t>
  </si>
  <si>
    <t>Strokovnjaki</t>
  </si>
  <si>
    <t>Število častnih članov:</t>
  </si>
  <si>
    <t>Skupno število</t>
  </si>
  <si>
    <t>CEN</t>
  </si>
  <si>
    <t>CLC</t>
  </si>
  <si>
    <t>IEC</t>
  </si>
  <si>
    <t>ISO</t>
  </si>
  <si>
    <t>ETSI</t>
  </si>
  <si>
    <t>Datum statusa</t>
  </si>
  <si>
    <t>Spustni seznam za plane dela</t>
  </si>
  <si>
    <t>1099</t>
  </si>
  <si>
    <t>5060</t>
  </si>
  <si>
    <t>STZ - Zaščita pred delovanjem strele - Lightning protection</t>
  </si>
  <si>
    <t>Priprava standardov in vodil za zaščito zgradb in stavb ter tudi oseb, naprav in inštalacij v njih pred delovanjem strele.</t>
  </si>
  <si>
    <t>CLC/TC 81X</t>
  </si>
  <si>
    <t>IEC/TC 81</t>
  </si>
  <si>
    <t>Lightning protection</t>
  </si>
  <si>
    <t>Polnopravni član</t>
  </si>
  <si>
    <t>Opazovalec</t>
  </si>
  <si>
    <t>05-Oct-2004</t>
  </si>
  <si>
    <t>13-Aug-1993</t>
  </si>
  <si>
    <t>75578</t>
  </si>
  <si>
    <t>prEN IEC 62561-8:2025</t>
  </si>
  <si>
    <t>4020</t>
  </si>
  <si>
    <t>CLC/TC 81X - Lightning protection</t>
  </si>
  <si>
    <t>Lightning protection system components (LPSC) - Part 8: Requirements for components for electrically insulated LPS</t>
  </si>
  <si>
    <t>77037</t>
  </si>
  <si>
    <t>prEN IEC 62561-9</t>
  </si>
  <si>
    <t>81796</t>
  </si>
  <si>
    <t>prEN IEC 62793</t>
  </si>
  <si>
    <t>Thunderstorm warning systems - Protection against lightning</t>
  </si>
  <si>
    <t>81795</t>
  </si>
  <si>
    <t>prEN IEC 62858</t>
  </si>
  <si>
    <t>Lightning density based on lightning location systems - General principles</t>
  </si>
  <si>
    <t>73629</t>
  </si>
  <si>
    <t>Stopnja</t>
  </si>
  <si>
    <t>2. Priprava in privzemanje standardov</t>
  </si>
  <si>
    <t>3. Prevodi standardov</t>
  </si>
  <si>
    <t>Prevodi sprejetih dokumentov, ki so potrjeni v planu prevajanja:</t>
  </si>
  <si>
    <t>Uroš Zupanc</t>
  </si>
  <si>
    <t>Število ekspertov</t>
  </si>
  <si>
    <t>Oznaka tujega TC, SC</t>
  </si>
  <si>
    <t>Ime tujega TC, SC</t>
  </si>
  <si>
    <t>TDT</t>
  </si>
  <si>
    <t>DPP - Digitalni potni list za proizvode - Digital Product Passport</t>
  </si>
  <si>
    <t>CEN/CLC/JTC 24</t>
  </si>
  <si>
    <t>CEN/CLC</t>
  </si>
  <si>
    <t>Digital Product Passport (DPP)</t>
  </si>
  <si>
    <t>JTC 24 - Digital Product Passport (DPP)</t>
  </si>
  <si>
    <t>JT024002</t>
  </si>
  <si>
    <t>prEN 18220</t>
  </si>
  <si>
    <t>Digital product passport - Data carriers</t>
  </si>
  <si>
    <t>JT024004</t>
  </si>
  <si>
    <t>prEN 18222</t>
  </si>
  <si>
    <t>Digital Product Passport - Application Programming Interfaces (APIs) for the product passport lifecycle management and searchability</t>
  </si>
  <si>
    <t>JT024006</t>
  </si>
  <si>
    <t>prEN 18221</t>
  </si>
  <si>
    <t>Digital product passport - data storage, archiving, and data persistence</t>
  </si>
  <si>
    <t>JT024003</t>
  </si>
  <si>
    <t>prEN 18216</t>
  </si>
  <si>
    <t>Digital product passport - Data exchange protocols</t>
  </si>
  <si>
    <t>JT024001</t>
  </si>
  <si>
    <t>prEN 18219</t>
  </si>
  <si>
    <t>Digital product passport - Unique identifiers</t>
  </si>
  <si>
    <t>JT024005</t>
  </si>
  <si>
    <t>prEN 18223</t>
  </si>
  <si>
    <t>Digital Product Passport - System interoperability</t>
  </si>
  <si>
    <t>JT024008</t>
  </si>
  <si>
    <t>prEN 18246</t>
  </si>
  <si>
    <t>Digital product passport - Data authentication, reliability and integrity</t>
  </si>
  <si>
    <t>JT024007</t>
  </si>
  <si>
    <t>prEN 18239</t>
  </si>
  <si>
    <t>Digital Product Passport - access rights management, information system security, and business confidentiality</t>
  </si>
  <si>
    <t>AVM - Avdio, video in večpredstavitveni sistemi ter njihova oprema - Audio, video and multimedia systems and equipment</t>
  </si>
  <si>
    <t>Ana Krašovec Vrhovec</t>
  </si>
  <si>
    <t>Rok Ahlin</t>
  </si>
  <si>
    <t>Standardizacija na področju avdio, video in večpredstavitvenih sistemov s pripadajočo opremo.</t>
  </si>
  <si>
    <t>IEC/TC 100</t>
  </si>
  <si>
    <t>CLC/SR 100</t>
  </si>
  <si>
    <t>CLC/TC 100X</t>
  </si>
  <si>
    <t>CLC/TC 209</t>
  </si>
  <si>
    <t>Audio video and multimedia systems and equipment</t>
  </si>
  <si>
    <t>Audio, video and multimedia systems and equipment</t>
  </si>
  <si>
    <t>Audio, video and multimedia systems and equipment and related sub-systems</t>
  </si>
  <si>
    <t>Cabled distribution systems for television, sound and interactive multimedia signals</t>
  </si>
  <si>
    <t xml:space="preserve">CLC/SR 100 - </t>
  </si>
  <si>
    <t xml:space="preserve">CLC/TC 100X - </t>
  </si>
  <si>
    <t xml:space="preserve">CLC/TC 209- </t>
  </si>
  <si>
    <t>66411</t>
  </si>
  <si>
    <t>63190</t>
  </si>
  <si>
    <t>79811</t>
  </si>
  <si>
    <t>78057</t>
  </si>
  <si>
    <t>79679</t>
  </si>
  <si>
    <t>80097</t>
  </si>
  <si>
    <t>79812</t>
  </si>
  <si>
    <t>78764</t>
  </si>
  <si>
    <t>79678</t>
  </si>
  <si>
    <t>78765</t>
  </si>
  <si>
    <t>80098</t>
  </si>
  <si>
    <t>80137</t>
  </si>
  <si>
    <t>78757</t>
  </si>
  <si>
    <t>78763</t>
  </si>
  <si>
    <t>73415</t>
  </si>
  <si>
    <t>78876</t>
  </si>
  <si>
    <t>78675</t>
  </si>
  <si>
    <t>74665</t>
  </si>
  <si>
    <t>prEN 63034</t>
  </si>
  <si>
    <t>prEN 63059:2016</t>
  </si>
  <si>
    <t>prEN IEC 62087-3</t>
  </si>
  <si>
    <t>prEN IEC 62087-1</t>
  </si>
  <si>
    <t>prEN IEC 62087-8</t>
  </si>
  <si>
    <t>EN 60315-4:1998/prA1</t>
  </si>
  <si>
    <t>prEN IEC 62087-2</t>
  </si>
  <si>
    <t>prEN IEC 63288</t>
  </si>
  <si>
    <t>prEN IEC 60728-11</t>
  </si>
  <si>
    <t>prEN IEC 60728-114:2023</t>
  </si>
  <si>
    <t/>
  </si>
  <si>
    <t>4060</t>
  </si>
  <si>
    <t>2060</t>
  </si>
  <si>
    <t>Microspeakers (TC 100)</t>
  </si>
  <si>
    <t>Universal serial bus interfaces for data and power - Part 1-2: Common components - USB power delivery specification</t>
  </si>
  <si>
    <t>Multimedia vibration audio systems - Method of measurement for audio characteristics of audio actuator by pinna-conduction</t>
  </si>
  <si>
    <t>Infotainment services for public vehicles (PVIS) - Part 3: Framework</t>
  </si>
  <si>
    <t>Portable multimedia equipment - Determination of battery duration - Part 3: Wearable powered loudspeaker equipment</t>
  </si>
  <si>
    <t>User’s quality of experience (QoE) on multimedia conferencing services - Part 3: Measurement methods</t>
  </si>
  <si>
    <t>Audio, video, and related equipment - Determination of power consumption - Part 3: Television sets</t>
  </si>
  <si>
    <t>Infotainment services for public vehicles (PVIS) - Part 2: Requirements</t>
  </si>
  <si>
    <t>Audio, video, and related equipment - Determination of power consumption - Part 1: General</t>
  </si>
  <si>
    <t>Assistive listening devices and systems for active assisted living</t>
  </si>
  <si>
    <t>Audio, video, and related equipment — determination of power consumption — part 8: Small network equipment</t>
  </si>
  <si>
    <t>Methods of measurement on radio receivers for various classes of emission - Part 4: Receivers for frequency-modulated sound broadcasting emissions</t>
  </si>
  <si>
    <t>Audio, video, and related equipment - Determination of power consumption - Part 2: Signals and media</t>
  </si>
  <si>
    <t>Wireless Power Transfer - Measuring method for wireless power transfer efficiency and standby power - mobile phone</t>
  </si>
  <si>
    <t>Universal serial bus interfaces for data and power - Part 1-3: Common components - USB type-c® cable and connector specification</t>
  </si>
  <si>
    <t>Active wideband equipment for cable networks with digital signals only</t>
  </si>
  <si>
    <t>Cable networks for television signals, sound signals and interactive services - Part 11: Safety</t>
  </si>
  <si>
    <t>Optical transmission systems using RFoG technology (TA5)</t>
  </si>
  <si>
    <t>SIST EN 60728-1:2014</t>
  </si>
  <si>
    <t>Kabelska omrežja za televizijske in zvokovne signale ter interaktivne storitve - 1. del: Lastnosti sistema za naprejšnje poti (IEC 60728-1:2014)</t>
  </si>
  <si>
    <t>SIST EN 60728-1-1:2014</t>
  </si>
  <si>
    <t>Kabelska omrežja za televizijske in zvokovne signale ter interaktivne storitve - 1-1. del: RF okablenje za dvosmerna domača omrežja (IEC 60728-1-1:2010)</t>
  </si>
  <si>
    <t>SIST EN 60728-1-2:2014</t>
  </si>
  <si>
    <t>Kabelska omrežja za televizijske in zvokovne signale ter interaktivne storitve - 1-2. del: Tehnične zahteve za signale na izhodu delujočega sistema (IEC 60728-1-2:2014)</t>
  </si>
  <si>
    <t>Mateja Korošec</t>
  </si>
  <si>
    <t>Doc. dr. Muhamed Turkanović</t>
  </si>
  <si>
    <t>BLC - Blockchain - Blockchain</t>
  </si>
  <si>
    <t>ISO/TC 307</t>
  </si>
  <si>
    <t>CEN/CLC/JTC 19</t>
  </si>
  <si>
    <t>ISO/TC 154</t>
  </si>
  <si>
    <t>Blockchain and distributed ledger technologies</t>
  </si>
  <si>
    <t>Blockchain and Distributed Ledger Technologies</t>
  </si>
  <si>
    <t>Processes, data elements and documents in commerce, industry and administration</t>
  </si>
  <si>
    <t>Environmental and sustainability classification methodology of consensus mechanisms of Blockchain and DLTs.</t>
  </si>
  <si>
    <t>Gregor Cimerman</t>
  </si>
  <si>
    <t>CEV - Cestna osebna in gospodarska električna vozila - Electric passenger and commercial vehicles</t>
  </si>
  <si>
    <t>CLC/TC 69X</t>
  </si>
  <si>
    <t>Electrical systems for electric road vehicles</t>
  </si>
  <si>
    <t>IEC/TC 69</t>
  </si>
  <si>
    <t>Electrical power/energy transfer systems for electrically propelled road vehicles and industrial trucks</t>
  </si>
  <si>
    <t>Electric vehicle conductive charging system - Part 23-1: DC charging with an automatic connection system</t>
  </si>
  <si>
    <t>Electric vehicle conductive charging system - Part 23: DC electric vehicle supply equipment</t>
  </si>
  <si>
    <t>Interoperability and safety of high power wireless power transfer (H-WPT) for electric vehicles</t>
  </si>
  <si>
    <t>Protocol for Management of Electric Vehicles charging and discharging infrastructures - Part 3: Requirements for conformance tests</t>
  </si>
  <si>
    <t>Information exchange for Electric Vehicle charging roaming service - Part 4: Cybersecurity and information privacy</t>
  </si>
  <si>
    <t>Management of distributed energy storage systems based on electrically chargeable vehicles (ECV-DESS) - Part 1: Definitions, requirements and use cases</t>
  </si>
  <si>
    <t>Management of distributed energy storage systems based on electrically chargeable vehicles (ECV-DESS) -  part 2: Data models protocols, messages</t>
  </si>
  <si>
    <t>Management of distributed energy storage systems based on electrically chargeable vehicles (ECV-DESS) - Part 3: Conformance tests</t>
  </si>
  <si>
    <t xml:space="preserve">4.  Program sodelovanja z mednarodnimi, evropskimi in drugimi nacionalnimi TDT </t>
  </si>
  <si>
    <t>Standardizacija na področju blockchain tehnologije</t>
  </si>
  <si>
    <t>Standardizacija za cestna osebna in gospodarska električna vozila, ki se v celoti ali delno napajajo iz samozadostnih virov, ter standardizacija opreme in postopkov napajanja teh vozil iz zunanjih virov (infrastruktura za polnjenje električnih vozil.</t>
  </si>
  <si>
    <t>DPN - Delo pod napetostjo - Live Working</t>
  </si>
  <si>
    <t>Ana Lovrenčič</t>
  </si>
  <si>
    <t>Standardizacija na področju delovne opreme, naprav in orodij, vključno z osebno varovalno opremo za delo pod napetostjo in v bližini napetosti.</t>
  </si>
  <si>
    <t>CLC/TC 78</t>
  </si>
  <si>
    <t>CLC/BTTF 62-3</t>
  </si>
  <si>
    <t>IEC/TC 78</t>
  </si>
  <si>
    <t>IEC/PC 128</t>
  </si>
  <si>
    <t>Equipment and tools for live working</t>
  </si>
  <si>
    <t>Operation of electrical installations</t>
  </si>
  <si>
    <t>Live working</t>
  </si>
  <si>
    <t>ISO/IEC</t>
  </si>
  <si>
    <t>Live working - Electrical insulating gloves</t>
  </si>
  <si>
    <t>Live working - Electrical insulating sleeves</t>
  </si>
  <si>
    <t>Live working - Electrical insulating matting</t>
  </si>
  <si>
    <t>Rope for electrical work - Part 1: Work within the live working zone or in contact with live parts</t>
  </si>
  <si>
    <t>Live working - Vicinity working ropes</t>
  </si>
  <si>
    <t>Live working - Hand protective devices against the thermal hazards of an electric arc - Part 2: Requirements</t>
  </si>
  <si>
    <t>Live working - Footwear for electrical protection - Part 1: Insulating footwear and overboots</t>
  </si>
  <si>
    <t>Operation of electrical installations - Part 1: General requirements</t>
  </si>
  <si>
    <t>SIST IEC 60050-651:2019</t>
  </si>
  <si>
    <t>Mednarodni elektrotehniški slovar - 651. del: Delo pod napetostjo</t>
  </si>
  <si>
    <t>SIST EN 50110-1:2023</t>
  </si>
  <si>
    <t>Obratovanje električnih postrojev - 1. del: Splošne zahteve</t>
  </si>
  <si>
    <t>4.  Program sodelovanja z mednarodnimi, evropskimi in drugimi nacionalnimi TDT</t>
  </si>
  <si>
    <t>EAL - Električni alarmi - Alarm systems</t>
  </si>
  <si>
    <t>Prof. Dr. Dušan Fefer</t>
  </si>
  <si>
    <t>CLC/TC 79</t>
  </si>
  <si>
    <t>Alarm systems</t>
  </si>
  <si>
    <t>04-Oct-2004</t>
  </si>
  <si>
    <t>IEC/TC 79</t>
  </si>
  <si>
    <t>Spremlja delo</t>
  </si>
  <si>
    <t>Alarm systems - Intrusion and hold-up systems - Part 1: System requirements</t>
  </si>
  <si>
    <t>Alarm systems - Social alarm systems - Part 1: System requirements</t>
  </si>
  <si>
    <t>Alarm systems - External perimeter security systems – Part 7: Application Guidelines</t>
  </si>
  <si>
    <t>Hazard warning systems (HWS) as well as security technology in smart home applications for use in residential buildings, apartments, and rooms with similar purposes - Part 7: Application Guidelines</t>
  </si>
  <si>
    <t>Video surveillance systems for use in security applications - Part 4: Application guidelines</t>
  </si>
  <si>
    <t>Video surveillance systems for use in security applications - Part 5: Data specifications and image quality performance for camera devices</t>
  </si>
  <si>
    <t>Video surveillance systems for use in security applications - Part 6: Performance testing and grading of real-time intelligent video content analysis devices &amp; systems for use in video surveillance applications</t>
  </si>
  <si>
    <t>Building intercom systems - Part 1-1: System requirements - General</t>
  </si>
  <si>
    <t>Building intercom systems - Part 1-2: System requirements - Building intercom systems using the internet protocol (IP)</t>
  </si>
  <si>
    <t>SIST EN 50518:2019</t>
  </si>
  <si>
    <t>Nadzorni in sprejemni centri za alarme</t>
  </si>
  <si>
    <t>SIST EN 50131-1:2007</t>
  </si>
  <si>
    <t>Alarmni sistemi - Sistemi za javljanje vloma in ropa - 1. del: Sistemske zahteve</t>
  </si>
  <si>
    <t>EDO - Elektehniška dokumentacija - Documentation and graphical symbols</t>
  </si>
  <si>
    <t>Žarko Močnik</t>
  </si>
  <si>
    <t>Standardizacija na področju grafičnih simbolov</t>
  </si>
  <si>
    <t>Standardizacija na področju zaznavanja, alarmov in elementov uporabljanih v teh sistemih.</t>
  </si>
  <si>
    <t>CLC/TC 3</t>
  </si>
  <si>
    <t>Information structures, documentation and graphical symbolsOpazovalec</t>
  </si>
  <si>
    <t xml:space="preserve">Polnoprvani član </t>
  </si>
  <si>
    <t>CLC/SC 3C</t>
  </si>
  <si>
    <t>Graphical symbols for use on equipment</t>
  </si>
  <si>
    <t>CLC/SC 3D</t>
  </si>
  <si>
    <t>Data sets for libraries</t>
  </si>
  <si>
    <t>CLC/SR 3 - Information structures, documentation and graphical symbols</t>
  </si>
  <si>
    <t>78189</t>
  </si>
  <si>
    <t>79127</t>
  </si>
  <si>
    <t>80135</t>
  </si>
  <si>
    <t>79199</t>
  </si>
  <si>
    <t>74966</t>
  </si>
  <si>
    <t>80316</t>
  </si>
  <si>
    <t>80134</t>
  </si>
  <si>
    <t>79999</t>
  </si>
  <si>
    <t>76057</t>
  </si>
  <si>
    <t>79950</t>
  </si>
  <si>
    <t>prEN IEC 81346-50</t>
  </si>
  <si>
    <t>prEN IEC 60447</t>
  </si>
  <si>
    <t>prEN IEC 62491</t>
  </si>
  <si>
    <t>prEN IEC 82045-2</t>
  </si>
  <si>
    <t>prEN IEC 81346-20</t>
  </si>
  <si>
    <t>prEN IEC 60073</t>
  </si>
  <si>
    <t>prEN IEC 82079-3</t>
  </si>
  <si>
    <t>Industrial systems, installations and equipment and industrial products -- Structuring principles and reference designation - Part 50: Processes</t>
  </si>
  <si>
    <t>Basic and safety principles for man-machine interface, marking and identification - Actuating principles</t>
  </si>
  <si>
    <t>Industrial systems, installations and equipment and industrial products - Labelling of cables and cores</t>
  </si>
  <si>
    <t>Document management - Part 2: Metadata elements and information reference model</t>
  </si>
  <si>
    <t>Industrial systems, installations and equipment and industrial products - Structuring principles and reference designation - Part 20: Aircraft systems</t>
  </si>
  <si>
    <t>Basic and safety principles for man-machine interface, marking and identification - Coding principles for indicators and actuators</t>
  </si>
  <si>
    <t>Basic and safety principles for man-machine interface, marking and identification - Identification of equipment terminals, conductor terminations and conductors</t>
  </si>
  <si>
    <t>Industrial systems, installations and equipment and industrial products - Structuring principles and reference designations - Part 2: Classification of objects and codes for classes</t>
  </si>
  <si>
    <t>Preparation of information for use (instructions for use) of products - Part 3: Specific provisions for complex systems</t>
  </si>
  <si>
    <t>ELI - Električne inštalacije - Electrical and communication installations</t>
  </si>
  <si>
    <t>Marko Kotnik</t>
  </si>
  <si>
    <t>Standardizacija na področju varnosti pri polaganju električnih inštalacij v zgradbah in ujemanje teh standardov s tistimi, ki obravnavajo namestitev opreme. Standardizacija elektronskih sistemov v povezavi z informacijsko družbo v hišah in zgradbah ter uporaba komunikacijskih sistemov na nizkonapetostnih vodih.</t>
  </si>
  <si>
    <t>IEC/TC 64</t>
  </si>
  <si>
    <t>Electrical installations and protection against electric shock</t>
  </si>
  <si>
    <t>CLC/TC 64</t>
  </si>
  <si>
    <t>Electrical installations of buildings</t>
  </si>
  <si>
    <t>CLC/TC 205</t>
  </si>
  <si>
    <t>Home and Building Electronic Systems (HBES)</t>
  </si>
  <si>
    <t>CLC/TC 215</t>
  </si>
  <si>
    <t>Electrotechnical aspects of telecommunication equipment</t>
  </si>
  <si>
    <t>prHD 60364-1:2024: Low-voltage electrical installations - Part 1: Fundamental principles, assessment of general characteristics, definitions</t>
  </si>
  <si>
    <t>Low-voltage electrical installations - Part 4-41: Protection for safety - Protection against electric shock</t>
  </si>
  <si>
    <t>Low-voltage electrical installations - Part 4-42: Protection for safety - Protection against thermal effects</t>
  </si>
  <si>
    <t>Low-voltage electrical installations - Part 4-43: Protection for safety - Protection against overcurrent</t>
  </si>
  <si>
    <t>Low-voltage electrical installations - Part 5-53: Selection and erection of electrical equipment - Switchgear and controlgear</t>
  </si>
  <si>
    <t>Low-voltage electrical installations - Part 5-57: Selection and erection of electrical equipment - Erection of stationary secondary batteries</t>
  </si>
  <si>
    <t>Low-voltage electrical installations - Part 5: Selection and erection of electrical equipment - Clause 57: Stationary secondary batteries</t>
  </si>
  <si>
    <t>Low voltage electrical installations - Part 6: Verification</t>
  </si>
  <si>
    <t>Low-voltage electrical installations - Part 7-702: Requirements for special installations or locations - Swimming pools and fountains</t>
  </si>
  <si>
    <t>Low-voltage electrical installations - Part 7-705: Requirements for special installations or locations - Agricultural and horticultural premises</t>
  </si>
  <si>
    <t>Low-voltage electrical installations - Part 7-710: Requirements for special installations or locations - Medical locations</t>
  </si>
  <si>
    <t>Low-voltage electrical installations - Part 7-711: Requirements for special installations or locations - Temporary electrical installations for exhibitions and entertainment related purposes</t>
  </si>
  <si>
    <t>Low voltage electrical installations - Part 7-712: Requirements for special installations or locations - Solar photovoltaic (PV) power supply systems</t>
  </si>
  <si>
    <t>Low-voltage electrical installations - Part 7-716: Requirements for special installations or locations – ELV DC power distribution over information and communications technology (ICT) cable infrastructure</t>
  </si>
  <si>
    <t>Low-voltage electrical installations - Part 7-717: Requirements for special installations or locations - Mobile or transportable units</t>
  </si>
  <si>
    <t>Low-voltage electrical installations - Part 7-722: Requirements for special installations or locations - Supplies for electric vehicles</t>
  </si>
  <si>
    <t>Low-voltage electrical installations - Part 7-751: Requirements for special installations or locations - Low voltage generating sets</t>
  </si>
  <si>
    <t>Low-voltage electrical installations - Part 8-81: Functional aspects - Energy efficiency</t>
  </si>
  <si>
    <t>Low-voltage electrical installations - Part 8-82: Functional aspects - Prosumer's low-voltage electrical installations</t>
  </si>
  <si>
    <t>Information technology - Cabling installation - Part 1: Installation specification and quality assurance</t>
  </si>
  <si>
    <t>Information technology - Cabling installation - Part 2: Installation planning and practices inside buildings</t>
  </si>
  <si>
    <t>Information technology - Cabling installation - Part 3: Installation planning and practices outside buildings</t>
  </si>
  <si>
    <t>Information technology - Cabling installation - Part 4: Testing of installed optical fibre cabling</t>
  </si>
  <si>
    <t>Telecommunications bonding networks for buildings and other structures</t>
  </si>
  <si>
    <t>Information technology - Data centre facilities and infrastructures - Part 1: General concepts</t>
  </si>
  <si>
    <t>Information technology - Data centre facilities and infrastructures - Part 2-2: Power supply and distribution</t>
  </si>
  <si>
    <t>Information technology - Data centre facilities and infrastructures - Part 2-3: Environmental control</t>
  </si>
  <si>
    <t>Information technology - Data centre facilities and infrastructures - Part 3-1: Management and operational information</t>
  </si>
  <si>
    <t>IEC 60050-195:2021</t>
  </si>
  <si>
    <t>International Electrotechnical Vocabulary (IEV) - Part 195: Earthing and protection against electric shock</t>
  </si>
  <si>
    <t>SIST HD 60364-4-43:2023</t>
  </si>
  <si>
    <t>Nizkonapetostne električne inštalacije - 4-43. del: Zaščitni ukrepi - Zaščita pred nadtoki</t>
  </si>
  <si>
    <t>SIST HD 60364-5-56:2019</t>
  </si>
  <si>
    <t>Nizkonapetostne električne inštalacije - 5-56. del: Izbira in namestitev električne opreme - Varnostno napajanje</t>
  </si>
  <si>
    <t>SIST IEC 60050-826:2023</t>
  </si>
  <si>
    <t>Mednarodni elektrotehniški slovar (IEV) - 826. del: Električne inštalacije</t>
  </si>
  <si>
    <t>HD 60364-7-710:2021</t>
  </si>
  <si>
    <t>Low voltage electrical installations - Part 7-710: Requirements for special installations or locations - Medical locations</t>
  </si>
  <si>
    <t>HD 60364-7-710:2021/A11:2021</t>
  </si>
  <si>
    <t>Predlagani prevodi dokumentov (prispela pobuda vendar še ne potrjeni v planu prevajanja):</t>
  </si>
  <si>
    <t>EMC - Elektromagnetna združljivost - Electromagnetic compatibility</t>
  </si>
  <si>
    <t>Standardizacija na področju elektromagnetne kompatibilnosti (EMK) s posebnim poudarkom na splošni uporabi in uporabi v tehničnih odborih za izdelke.</t>
  </si>
  <si>
    <t>Vesna Klofutar</t>
  </si>
  <si>
    <t>Mag. Dejan Matvoz</t>
  </si>
  <si>
    <t>IEC/TC 77</t>
  </si>
  <si>
    <t>Electromagnetic compatibility</t>
  </si>
  <si>
    <t>IEC/SC 77A</t>
  </si>
  <si>
    <t>EMC - Low frequency phenomena</t>
  </si>
  <si>
    <t>IEC/SC 77B</t>
  </si>
  <si>
    <t>High frequency phenomena</t>
  </si>
  <si>
    <t>IEC/SC 77C</t>
  </si>
  <si>
    <t>High power transient phenomena</t>
  </si>
  <si>
    <t>CLC/TC 210</t>
  </si>
  <si>
    <t>Electromagnetic Compatibility (EMC)</t>
  </si>
  <si>
    <t>IEC CISPR</t>
  </si>
  <si>
    <t>International Special Committee on Radio Interference</t>
  </si>
  <si>
    <t>IEC CISPR A</t>
  </si>
  <si>
    <t>Radio interference measurements and statistical methods</t>
  </si>
  <si>
    <t>IEC CISPR B</t>
  </si>
  <si>
    <t>Interference relating to industrial, scientific and medical radio-frequency apparatus, to other (heavy) industrial equipment, to overhead power lines, to high voltage equipment and to electric traction</t>
  </si>
  <si>
    <t>IEC CISPR D</t>
  </si>
  <si>
    <t>Electromagnetic disturbances related to electric/electronic equipment on vehicles and internal combustion engine powered devices</t>
  </si>
  <si>
    <t>IEC CISPR F</t>
  </si>
  <si>
    <t>Interference relating to household appliances tools, lighting equipment and similar apparatus</t>
  </si>
  <si>
    <t>IEC CISPR H</t>
  </si>
  <si>
    <t>Limits for the protection of radio services</t>
  </si>
  <si>
    <t>IEC CISPR I</t>
  </si>
  <si>
    <t>Electromagnetic compatibility of information technology equipment, multimedia equipment and receivers</t>
  </si>
  <si>
    <t>CLC/ETSI/JWG EMC</t>
  </si>
  <si>
    <t>CENELEC/ETSI EMC conducted transmission networks</t>
  </si>
  <si>
    <t>Powerline communication apparatus used in low voltage installations - Radio disturbance characteristics - Limits and methods of measurement - Part 1: Apparatus for in-home use</t>
  </si>
  <si>
    <t>Powerline communication apparatus used in low voltage installations - Radio disturbance characteristics - Limits and methods of measurement – Part 3: Apparatus operating above 30 MHz</t>
  </si>
  <si>
    <t>Powerline communication apparatus used in low voltage installations - Radio disturbance characteristics - Limits and methods of measurement - Part 4: Apparatus including MIMO capability</t>
  </si>
  <si>
    <t>Harmonic, Interharmonic and Supraharmonic emission limits &lt; 9kHz for installations</t>
  </si>
  <si>
    <t>Radio-frequency disturbance characteristics - Limits and methods of measurement (Requirements for air-gap wireless power transfer (WPT) for electric vehicle (EV))</t>
  </si>
  <si>
    <t>Industrial, scientific and medical equipment — Radio-frequency disturbance characteristics — Limits and methods of measurement</t>
  </si>
  <si>
    <t>Vehicles, boats and devices with internal combustion engines or traction batteries - Radio disturbance characteristics - Limits and methods of measurement for the protection of off-board receivers</t>
  </si>
  <si>
    <t>Electromagnetic compatibility - Requirements for household appliances, electric tools and similar apparatus - Part 1: Emission</t>
  </si>
  <si>
    <t>Electromagnetic compatibility - Requirements for household appliances, electric tools and similar apparatus - Part 2: Immunity - Product family standard</t>
  </si>
  <si>
    <t>Limits and methods of measurement of radio disturbance characteristics of electrical lighting and similar equipment</t>
  </si>
  <si>
    <t>Specification for radio disturbance and immunity measuring apparatus and methods - Part 1-1: Radio disturbance and immunity measuring apparatus - Measuring apparatus</t>
  </si>
  <si>
    <t>Specification for radio disturbance and immunity measuring apparatus and methods - Part 1-4: Radio disturbance and immunity measuring apparatus - Antennas and test sites for radiated disturbance measurements</t>
  </si>
  <si>
    <t>Electromagnetic compatibility of multimedia equipment - Emission requirements</t>
  </si>
  <si>
    <t>Electromagnetic compatibility of multimedia equipment - Immunity requirements</t>
  </si>
  <si>
    <t>Electromagnetic compatibility (EMC) - Part 3-2: Limits – Limits for harmonic current emissions (equipment input current ≤ 16 A per phase)</t>
  </si>
  <si>
    <t>Electromagnetic compatibility (EMC) - Part 3: Limits - Section 3: Limitation of voltage fluctuations and flicker in low-voltage supply systems for equipment with rated current ≤ 16 A</t>
  </si>
  <si>
    <t>Electromagnetic compatibility (EMC) - Part 3-3: Limits - Limitation of voltage changes, voltage fluctuations and flicker in public low-voltage supply systems, for equipment with rated current ≤16 a per phase and not subject to conditional connection</t>
  </si>
  <si>
    <t>Electromagnetic compatibility (EMC) - Part 4-4: Testing and measurement techniques - Electrical fast transient/burst immunity test</t>
  </si>
  <si>
    <t>Electromagnetic compatibility (EMC) - Part 4-7: Testing and measurement techniques - General guide on harmonics and interharmonics measurements and instrumentation, for power supply systems and equipment connected thereto</t>
  </si>
  <si>
    <t>Electromagnetic compatibility (EMC) - Part 4-29: Testing and measurement techniques - Voltage dips, short interruptions and voltage variations on d.c. input power port immunity tests</t>
  </si>
  <si>
    <t>Electromagnetic compatibility (EMC) - Part 4-30: Testing and measurement techniques - Power quality measurement methods</t>
  </si>
  <si>
    <t>Electromagnetic compatibility (EMC) - Part 3-2: Limits - Limits for harmonic current emissions (equipment input current ≤16 A per phase)</t>
  </si>
  <si>
    <t>Part 6-3: Generic standards - Emission standard for equipment in residential environments - Requirements on DC power supply port</t>
  </si>
  <si>
    <t>: C-SAM</t>
  </si>
  <si>
    <t>CISPR 11 - Amendment 1 to ed. 7: Industrial, scientific and medical equipment - Radio-frequency disturbance characteristics - Limits and methods of measurement - Requirements for air-gap wireless power transfer (WPT) - : General, measurement setups and operating modes + fragment 2: Radiated limits below 150 khz</t>
  </si>
  <si>
    <t>: 18-40 GHz antenna calibration sites and reference sites</t>
  </si>
  <si>
    <t>Electromagnetic compatibility (EMC) - Part 3-2: Limits - Limits for harmonic current emissions (equipment input current ≤ 16 A per phase)</t>
  </si>
  <si>
    <t>: Two homogenous antennas</t>
  </si>
  <si>
    <t>Conducted limits below 150 khz</t>
  </si>
  <si>
    <t>Field measurements below 30 MHz</t>
  </si>
  <si>
    <t>Radiated limits from 150 khz to 30 MHz</t>
  </si>
  <si>
    <t>: Nsa</t>
  </si>
  <si>
    <t>: 18-40 GHz EMC antenna calibration</t>
  </si>
  <si>
    <t>: Calculable loop antennas</t>
  </si>
  <si>
    <t>EPR - Električni pribor - Electrical accessories</t>
  </si>
  <si>
    <t>Borut Drnovšek</t>
  </si>
  <si>
    <t>Standardizacija za električnega pribora za gospodinjstvo in podobne namene, ki vključujejo prostore, kot so pisarne, trgovinski in industrijski objekti, bolnice, javne zgradbe in podobno.</t>
  </si>
  <si>
    <t xml:space="preserve">CC/SC 23JX             </t>
  </si>
  <si>
    <t>CECC_SC_23JX</t>
  </si>
  <si>
    <t>CLC/SR 23</t>
  </si>
  <si>
    <t>CLC/SR 23B</t>
  </si>
  <si>
    <t>CLC/SR 23G</t>
  </si>
  <si>
    <t>CLC/SR 23J</t>
  </si>
  <si>
    <t>CLC/TC 23E</t>
  </si>
  <si>
    <t>Circuit breakers and similar devices for household and similar applications</t>
  </si>
  <si>
    <t>IEC/SC 23A</t>
  </si>
  <si>
    <t>Conduits for electrical purposes</t>
  </si>
  <si>
    <t>IEC/SC 23B</t>
  </si>
  <si>
    <t>Plugs, socket-outlets and switches</t>
  </si>
  <si>
    <t>IEC/SC 23E</t>
  </si>
  <si>
    <t>Circuit-breakers and similar equipment for household use</t>
  </si>
  <si>
    <t>IEC/SC 23G</t>
  </si>
  <si>
    <t>Appliance couplers</t>
  </si>
  <si>
    <t>IEC/SC 23H</t>
  </si>
  <si>
    <t>Industrial plugs and socket-outlets</t>
  </si>
  <si>
    <t>IEC/SC 23J</t>
  </si>
  <si>
    <t>Switches for appliances</t>
  </si>
  <si>
    <t>IEC/TC 23</t>
  </si>
  <si>
    <t>Electrical accessories</t>
  </si>
  <si>
    <t>Switches, boxes and enclosures for household and similar purposes, plugs and socket outlet for D.C.</t>
  </si>
  <si>
    <t>CLC/TC 23BX</t>
  </si>
  <si>
    <t>prEN IEC 63464-1</t>
  </si>
  <si>
    <t>prEN IEC 63053-2</t>
  </si>
  <si>
    <t>prEN IEC 63508:2024</t>
  </si>
  <si>
    <t>EN 62606:2013/FprA2:2022</t>
  </si>
  <si>
    <t>EN 62606:2013/FprAB</t>
  </si>
  <si>
    <t>prEN IEC 63598</t>
  </si>
  <si>
    <t>EN IEC 60309-1:2022/prAA</t>
  </si>
  <si>
    <t>prEN IEC 63066:2024</t>
  </si>
  <si>
    <t>prEN IEC 62196-3:2024</t>
  </si>
  <si>
    <t xml:space="preserve">CLC/TC 23H - </t>
  </si>
  <si>
    <t xml:space="preserve">CLC/SR 23K </t>
  </si>
  <si>
    <t xml:space="preserve">CLC/SR 23J </t>
  </si>
  <si>
    <t>CLC/SR 23 - Electrical accessories</t>
  </si>
  <si>
    <t>Protective devices based on semiconductor technology for household and similar use - Part 1: Semiconductor residual current operated circuit-breakers with integral overcurrent protection for household and similar uses (SC-RCBOs)</t>
  </si>
  <si>
    <t>Residual current operated circuit-breakers for household and similar uses for dc systems - Part 2: Residual current operated circuit breakers without integral overcurrent protection (DC-RCCBs)</t>
  </si>
  <si>
    <t>CDD database - Circuit-breakers and similar equipment for household use</t>
  </si>
  <si>
    <t>General requirements for arc fault detection devices</t>
  </si>
  <si>
    <t>Fixed accessories intended for household and similar purposes that supply power through an interface</t>
  </si>
  <si>
    <t>Switches for household and similar fixed electrical installations - Part 2-4: Particular requirements - Isolating switches</t>
  </si>
  <si>
    <t>Devices for the connection of luminaires for household and similar purposes - Part 1: General requirements</t>
  </si>
  <si>
    <t>Switches for household and similar fixed electrical installations - Part 2-2: Particular requirements - Electromagnetic remote-control switches (RCS)</t>
  </si>
  <si>
    <t>Switches for household and similar fixed electrical installations - Part 2-3: Particular requirements - Time-delay switches (TDS)</t>
  </si>
  <si>
    <t>Boxes and enclosures for electrical accessories for household and similar fixed electrical installations - Part 22: Particular requirements for connecting boxes and enclosures</t>
  </si>
  <si>
    <t>Plugs, socket-outlets, ship couplers for low-voltage shore connection systems (LVSC-systems) in direct current (DC)</t>
  </si>
  <si>
    <t>Conductive charging of electric vehicles - Contact interface for automated connection device (ACD)</t>
  </si>
  <si>
    <t>Plugs, fixed or portable socket- outlets and appliance inlets for industrial purposes - Part 1: General requirements</t>
  </si>
  <si>
    <t>Low-voltage docking connectors for removable energy storage units</t>
  </si>
  <si>
    <t>Plugs, socket-outlets, vehicle connectors and vehicle inlets - Conductive charging of electric vehicles - Part 3: Dimensional compatibility requirements for DC and AC/DC pin and contact-tube vehicle couplers</t>
  </si>
  <si>
    <t>Plugs, socket-outlets, vehicle connectors and vehicle inlets - Conductive charging of electric vehicles - Part 1: General requirements</t>
  </si>
  <si>
    <t>Plugs, socket-outlets, vehicle connectors and vehicle inlets - Conductive charging of electric vehicles - Part 2: Dimensional compatibility requirements for AC pin and contact-tube accessories</t>
  </si>
  <si>
    <t>System referencing conductor switching device</t>
  </si>
  <si>
    <t>Switches for appliances - Part 1-2: Requirements for electronic switches</t>
  </si>
  <si>
    <t>Switches for appliances - Part 1-1: Requirements for mechanical switches</t>
  </si>
  <si>
    <t>Switches for appliances - Part 1: General requirements</t>
  </si>
  <si>
    <t>Electrical accessories - Methodology for determining the energy efficiency class of electrical accessories</t>
  </si>
  <si>
    <t>Installation couplers intended for permanent connection in fixed installations</t>
  </si>
  <si>
    <t>4599</t>
  </si>
  <si>
    <t>6055</t>
  </si>
  <si>
    <t>SIST/TC EPR</t>
  </si>
  <si>
    <t>Ana Kvrhovec</t>
  </si>
  <si>
    <t>ERS - Električni rotacijski stroji - Rotating machinery</t>
  </si>
  <si>
    <t>Prof. Dr. Ivan Zagradišnik</t>
  </si>
  <si>
    <t>Standardizacija na področju specifikacij električnih rotacijskih strojev brez omejitve na napetost , izhodno moč ali na dimenzijo z izjemo strojev za pogon vozil in strojev ,ki se uporabljajo na ladjah.</t>
  </si>
  <si>
    <t>IEC/TC 2</t>
  </si>
  <si>
    <t>Rotating machinery</t>
  </si>
  <si>
    <t>CLC/TC 2</t>
  </si>
  <si>
    <t>prEN IEC 60034-18-32</t>
  </si>
  <si>
    <t>prEN IEC 60034-27-7</t>
  </si>
  <si>
    <t>prEN 50209</t>
  </si>
  <si>
    <t>prEN IEC 60034-18-31</t>
  </si>
  <si>
    <t>prEN IEC 60034-18-41</t>
  </si>
  <si>
    <t>prEN IEC 60034-35</t>
  </si>
  <si>
    <t>prEN IEC 60072-2:2024</t>
  </si>
  <si>
    <t>prEN IEC 60413:2024</t>
  </si>
  <si>
    <t>PNW 2-2156 ED1</t>
  </si>
  <si>
    <t>PNW 2-2187 ED1</t>
  </si>
  <si>
    <t>IEC 60034-1 ED15</t>
  </si>
  <si>
    <t>IEC 60034-8 ED4</t>
  </si>
  <si>
    <t>IEC 60034-18-31 ED3</t>
  </si>
  <si>
    <t>IEC 60034-18-32/AMD1 ED2</t>
  </si>
  <si>
    <t>IEC 60034-18-41 ED2</t>
  </si>
  <si>
    <t>IEC 60034-26 ED2</t>
  </si>
  <si>
    <t>IEC TS 60034-27-6 ED1</t>
  </si>
  <si>
    <t>IEC 60034-27-8 ED1</t>
  </si>
  <si>
    <t>IEC 60034-30-1 ED2</t>
  </si>
  <si>
    <t>IEC TS 60034-38 ED1</t>
  </si>
  <si>
    <t>IEC 60072-3 ED2</t>
  </si>
  <si>
    <t>IEC 60413 ED2</t>
  </si>
  <si>
    <t>78461</t>
  </si>
  <si>
    <t>74978</t>
  </si>
  <si>
    <t>79007</t>
  </si>
  <si>
    <t>80000</t>
  </si>
  <si>
    <t>79942</t>
  </si>
  <si>
    <t>79998</t>
  </si>
  <si>
    <t>77378</t>
  </si>
  <si>
    <t>75852</t>
  </si>
  <si>
    <t>75853</t>
  </si>
  <si>
    <t>80333</t>
  </si>
  <si>
    <t>78960</t>
  </si>
  <si>
    <t>79183</t>
  </si>
  <si>
    <t>79496</t>
  </si>
  <si>
    <t>74401</t>
  </si>
  <si>
    <t>2/2156/NP</t>
  </si>
  <si>
    <t>2/2169/NP</t>
  </si>
  <si>
    <t>2/2187/NP</t>
  </si>
  <si>
    <t>2/2147A/RR</t>
  </si>
  <si>
    <t>2/2200/CD</t>
  </si>
  <si>
    <t>2/2210/CD</t>
  </si>
  <si>
    <t>2/2101/NP</t>
  </si>
  <si>
    <t>2/2175/CDV</t>
  </si>
  <si>
    <t>Rotating electrical machines - Part 18-32: Functional evaluation of insulation systems (Type II) - Electrical endurance qualification procedures for form-wound windings</t>
  </si>
  <si>
    <t>Rotating electrical machines - Part 27-7: Insulation systems used in rotating electrical machines for sealed and moisture resistant winding type and quality control tests</t>
  </si>
  <si>
    <t>Test of insulation of bars and coils of high-voltage machines</t>
  </si>
  <si>
    <t>Rotating electrical machines - Part 8: Terminal markings and direction of rotation</t>
  </si>
  <si>
    <t>Dimensions and output series for rotating electrical machines - Part 3: Small built-in motors - Flange numbers bf10 to bf50</t>
  </si>
  <si>
    <t>Rotating electrical machines - Part 5: Degrees of protection provided by the integral design of rotating electrical machines (IP code) - Classification</t>
  </si>
  <si>
    <t>Rotating electrical machines - Part 18-31: Functional evaluation of insulation systems - Test procedures for form-wound windings - Thermal evaluation and classification of insulation systems used in rotating machines</t>
  </si>
  <si>
    <t>Rotating electrical machines - Part 18-41: Partial discharge free electrical insulation systems (Type I) used in rotating electrical machines fed from voltage converters - Qualification and quality control tests</t>
  </si>
  <si>
    <t>Rotating electrical machines - Part 35: Technical requirements for electrical sheet metal and strip metal used in electrical machines</t>
  </si>
  <si>
    <t>Rotating electrical machines - Part 26: Effects of unbalanced voltages on the performance of three-phase cage induction motors</t>
  </si>
  <si>
    <t>Rotating electrical machines - Part 1: Rating and performance</t>
  </si>
  <si>
    <t>Rotating electrical machines - Part 30-1: Efficiency classes of line operated AC motors (IE code)</t>
  </si>
  <si>
    <t>Test procedures for determining physical properties of brush materials for electrical machines</t>
  </si>
  <si>
    <t>Specific test methods for determining losses and efficiency of water submersible motors</t>
  </si>
  <si>
    <t>Rotating electrical machines - Part 27-6: On-line partial discharge measurements of rotating machine windings supplied from an inverter</t>
  </si>
  <si>
    <t>Rotating machinery - Part 27-8: Detection of interturn short-circuits in rotor windings of cylindrical rotor synchronous generator</t>
  </si>
  <si>
    <t>Guidelines for condition-based evaluation and maintenance of cylindrical-rotor synchronous generators</t>
  </si>
  <si>
    <t>PRVN</t>
  </si>
  <si>
    <t>CCDV</t>
  </si>
  <si>
    <t>PCC</t>
  </si>
  <si>
    <t>ACDV</t>
  </si>
  <si>
    <t>CDM</t>
  </si>
  <si>
    <t>ACD</t>
  </si>
  <si>
    <t>AFDIS</t>
  </si>
  <si>
    <t xml:space="preserve">CLC/TC 2 - </t>
  </si>
  <si>
    <t>Električni rotacijski stroji - 1. del: Nazivni podatki in preskus lastnosti</t>
  </si>
  <si>
    <t>Power transformers</t>
  </si>
  <si>
    <t>ETR - Energetski transformatorji - Power transformers</t>
  </si>
  <si>
    <t>Andrej Jurman</t>
  </si>
  <si>
    <t>Standardizacija na področju energetskih transformatorjev brez omejitve napetosti ali moči.</t>
  </si>
  <si>
    <t>CLC/TC 14</t>
  </si>
  <si>
    <t>IEC/TC 14</t>
  </si>
  <si>
    <t>Oil-immersed cable connection assemblies for transformers and reactors having highest voltage for equipment Um from 72,5 kV to 550 kV - Part 1: Fluid-filled cable terminations;</t>
  </si>
  <si>
    <t>Oil-immersed cable connection assemblies for transformers and reactors having highest voltage for equipment Um from 72,5 kV to 550 kV - Part 2: Dry-type cable terminations;</t>
  </si>
  <si>
    <t>Power transformers - Additional European requirements - Part 1-1: Common part - General requirements</t>
  </si>
  <si>
    <t>Power transformers - Additional European requirements - Part 3-1: Large power transformer - General requirements</t>
  </si>
  <si>
    <t>Power transformers - Additional European requirements: Part 3-3: Large power transformer - Accessories</t>
  </si>
  <si>
    <t>Power transformers - Part 1: General</t>
  </si>
  <si>
    <t>Power transformers - Part 2: Temperature rise for liquid-immersed transformers</t>
  </si>
  <si>
    <t>Power transformers - Part 6: Reactors</t>
  </si>
  <si>
    <t>Technical guideline for the application, specification, and testing of phase-shifting transformers</t>
  </si>
  <si>
    <t>SIST EN IEC 60076-11:2019</t>
  </si>
  <si>
    <t>Močnostni transformatorji - 11. del: Suhi transformatorji</t>
  </si>
  <si>
    <t>TC 14/MT 60076-7</t>
  </si>
  <si>
    <t>TC 14/MT 60076-2</t>
  </si>
  <si>
    <t>EVA - Električne varovalke - Fuses</t>
  </si>
  <si>
    <t>Viktor Martinčič</t>
  </si>
  <si>
    <t>Standardizacija na področju specifikacij za vse vrste varovalk.</t>
  </si>
  <si>
    <t>CLC/SR 32</t>
  </si>
  <si>
    <t>CLC/SR 32A</t>
  </si>
  <si>
    <t>CLC/SR 32B</t>
  </si>
  <si>
    <t>CLC/SR 32C</t>
  </si>
  <si>
    <t>IEC/SC 32A</t>
  </si>
  <si>
    <t>High-voltage fuses</t>
  </si>
  <si>
    <t>IEC/SC 32B</t>
  </si>
  <si>
    <t>Low-voltage fuses</t>
  </si>
  <si>
    <t>IEC/SC 32C</t>
  </si>
  <si>
    <t>Miniature fuses</t>
  </si>
  <si>
    <t>IEC/TC 32</t>
  </si>
  <si>
    <t>Fuses</t>
  </si>
  <si>
    <t>ISO/TC 22/SC32</t>
  </si>
  <si>
    <t>CLC/SR 32 - Fuses</t>
  </si>
  <si>
    <t xml:space="preserve">CLC/SR 32B </t>
  </si>
  <si>
    <t xml:space="preserve">CLC/SR 32C </t>
  </si>
  <si>
    <t>prEN IEC 63523</t>
  </si>
  <si>
    <t>prEN IEC 63582</t>
  </si>
  <si>
    <t>prEN IEC 60269-100</t>
  </si>
  <si>
    <t>78919</t>
  </si>
  <si>
    <t>80133</t>
  </si>
  <si>
    <t>80039</t>
  </si>
  <si>
    <t>74878</t>
  </si>
  <si>
    <t>79131</t>
  </si>
  <si>
    <t>79130</t>
  </si>
  <si>
    <t>72240</t>
  </si>
  <si>
    <t>5020</t>
  </si>
  <si>
    <t>High-voltage DC fuses</t>
  </si>
  <si>
    <t>Low-voltage fuses: Product data and properties for information exchange</t>
  </si>
  <si>
    <t>Low-voltage fuses - Part 4: Supplementary requirements for fuse-links for the protection of semiconductor devices</t>
  </si>
  <si>
    <t>Low-voltage fuses - Part 1: General requirements</t>
  </si>
  <si>
    <t>Miniature fuses - Part 4: Universal modular fuse-links (UMF) - Through-hole and surface mount types</t>
  </si>
  <si>
    <t>Miniature fuses - Part 7: Miniature fuse-links for special applications</t>
  </si>
  <si>
    <t>Miniature fuses - Part 6: Fuse-holders for miniature fuse-links</t>
  </si>
  <si>
    <t>SIST-TP IEC TR 60269-5:2014/AMD1:2023</t>
  </si>
  <si>
    <t>Nizkonapetostne varovalke - 5. del: Navodila za uporabo nizkonapetostnih varovalk - Dopolnilo A1</t>
  </si>
  <si>
    <t>SIST-TP IEC TR 60269-5:2022</t>
  </si>
  <si>
    <t>Nizkonapetostne varovalke - 5. del: Navodila za uporabo nizkonapetostnih varovalk</t>
  </si>
  <si>
    <t>IEC/SC 32A, WG, MT</t>
  </si>
  <si>
    <t>IEC/SC 32B, WG, MT</t>
  </si>
  <si>
    <t>SIST/TC EVA</t>
  </si>
  <si>
    <t>EXP - Električni aparati za eksplozivne atmosfere - Electrical apparatus for explosive atmospheres</t>
  </si>
  <si>
    <t>Matej Debenc</t>
  </si>
  <si>
    <t>Electrical apparatus for explosive atmospheres - General requirements</t>
  </si>
  <si>
    <t>Installation rules</t>
  </si>
  <si>
    <t>Flameproof enclosures “d”</t>
  </si>
  <si>
    <t>Intrinsically safe apparatus and systems “i”</t>
  </si>
  <si>
    <t>Increased safety “e”</t>
  </si>
  <si>
    <t>Apparatus type of protection “n”</t>
  </si>
  <si>
    <t>Encapsulation “m”</t>
  </si>
  <si>
    <t>Potentially explosive atmospheres - Explosion prevention and protection</t>
  </si>
  <si>
    <t>Electrostatic painting and finishing equipment</t>
  </si>
  <si>
    <t>Electrical apparatus for the detection and measurement of combustible gases to be used in industrial</t>
  </si>
  <si>
    <t>CENCLC_JWG_CMI</t>
  </si>
  <si>
    <t>Electrical apparatus for explosive atmospheres</t>
  </si>
  <si>
    <t>CLC/TC 31</t>
  </si>
  <si>
    <t>CLC/SC 31-1</t>
  </si>
  <si>
    <t>CLC/SC 31-2</t>
  </si>
  <si>
    <t>CLC/SC 31-3</t>
  </si>
  <si>
    <t>CLC/SC 31-4</t>
  </si>
  <si>
    <t>CLC/SC 31-5</t>
  </si>
  <si>
    <t>CLC/SC 31-6</t>
  </si>
  <si>
    <t>CLC/SC 31-7</t>
  </si>
  <si>
    <t>CLC/SC 31-8</t>
  </si>
  <si>
    <t>CLC/SC 31-9</t>
  </si>
  <si>
    <t xml:space="preserve">CEN/TC 305        </t>
  </si>
  <si>
    <t>IEC/TC 31</t>
  </si>
  <si>
    <t>Standardizacija na področju proizvodov za uporabo v eksplozijsko ogroženih prostorih ob prisotnosti plinov, hlapov, megle ali prahu z zrakom.</t>
  </si>
  <si>
    <t>CEN/TC 305</t>
  </si>
  <si>
    <t>3099</t>
  </si>
  <si>
    <t>00305171</t>
  </si>
  <si>
    <t>Explosion venting devices</t>
  </si>
  <si>
    <t>00305178</t>
  </si>
  <si>
    <t>Explosion isolation flap valves</t>
  </si>
  <si>
    <t>00305185</t>
  </si>
  <si>
    <t>00305187</t>
  </si>
  <si>
    <t>Explosive atmospheres — Part 20-1: Material characteristics for gas and vapour classification — Test methods and data</t>
  </si>
  <si>
    <t>00305179</t>
  </si>
  <si>
    <t>00305184</t>
  </si>
  <si>
    <t>Guide for the selection, application and use of flame arresters</t>
  </si>
  <si>
    <t>00305177</t>
  </si>
  <si>
    <t>Gas explosion venting protective systems</t>
  </si>
  <si>
    <t>00305182</t>
  </si>
  <si>
    <t>Explosive atmospheres — Part 34: Application of quality management systems for Ex Product manufacture</t>
  </si>
  <si>
    <t>00305180</t>
  </si>
  <si>
    <t>Explosive atmospheres - Explosion prevention and protection - Part 2: Basic concepts and methodology for mining</t>
  </si>
  <si>
    <t>00305166</t>
  </si>
  <si>
    <t>Explosion absorbing systems</t>
  </si>
  <si>
    <t>00305183</t>
  </si>
  <si>
    <t>00305176</t>
  </si>
  <si>
    <t>Explosion isolation systems</t>
  </si>
  <si>
    <t>74984</t>
  </si>
  <si>
    <t>Explosive atmospheres - Part 32-2: Electrostatics hazards - Tests</t>
  </si>
  <si>
    <t>80448</t>
  </si>
  <si>
    <t>Explosive atmospheres - Part 29-0: Gas detectors - General requirements and test methods, and possible supplementary parts.</t>
  </si>
  <si>
    <t>80794</t>
  </si>
  <si>
    <t>Explosive atmospheres - Part 11: Equipment protection by intrinsic safety "i"</t>
  </si>
  <si>
    <t>77698</t>
  </si>
  <si>
    <t>Explosive atmospheres - Part 13: Equipment protection by pressurized room "p" and artificially ventilated room "v"</t>
  </si>
  <si>
    <t>74983</t>
  </si>
  <si>
    <t>Explosive atmospheres - Part 1: Equipment protection by flameproof enclosures "d"</t>
  </si>
  <si>
    <t>74979</t>
  </si>
  <si>
    <t>Explosive atmospheres - Part 46: Equipment assemblies</t>
  </si>
  <si>
    <t>79522</t>
  </si>
  <si>
    <t>Explosive atmospheres - Part 10-1: Classification of areas - Explosive gas atmospheres</t>
  </si>
  <si>
    <t>80698</t>
  </si>
  <si>
    <t>79419</t>
  </si>
  <si>
    <t>Explosive atmospheres - Part 26: Equipment with separation elements or combined levels of protection</t>
  </si>
  <si>
    <t>79200</t>
  </si>
  <si>
    <t>Explosive atmospheres - Part 10-2: Classification of areas - Explosive dust atmospheres</t>
  </si>
  <si>
    <t>76884</t>
  </si>
  <si>
    <t>Explosive atmospheres - Part 29-0: Gas detectors - General requirements and test methods, and possible supplementary parts</t>
  </si>
  <si>
    <t>77106</t>
  </si>
  <si>
    <t>Explosive atmospheres - Part 18: Equipment protection by encapsulation "m"</t>
  </si>
  <si>
    <t>74981</t>
  </si>
  <si>
    <t>Explosive atmospheres - Part 0: Equipment - General requirements</t>
  </si>
  <si>
    <t>74980</t>
  </si>
  <si>
    <t>74444</t>
  </si>
  <si>
    <t>79181</t>
  </si>
  <si>
    <t>Explosive atmospheres - Part 2: Equipment protection by pressurized enclosure "p"</t>
  </si>
  <si>
    <t>78777</t>
  </si>
  <si>
    <t>Explosive atmospheres - Part 28: Protection of equipment and transmission systems using optical radiation</t>
  </si>
  <si>
    <t>67360</t>
  </si>
  <si>
    <t>Electromagnetic compatibility - Electrical apparatus for the detection and measurement of combustible gases, toxic gases or oxygen</t>
  </si>
  <si>
    <t>76750</t>
  </si>
  <si>
    <t>Explosive atmospheres - Part 15: Equipment protection by type of protection "n"</t>
  </si>
  <si>
    <t>prEN ISO/IEC 80079-50</t>
  </si>
  <si>
    <t>prEN ISO/IEC 80079-41</t>
  </si>
  <si>
    <t>prEN ISO/IEC 80079-20-1 rev</t>
  </si>
  <si>
    <t>prCEN/TR 16793 rev</t>
  </si>
  <si>
    <t>prEN 14994 rev</t>
  </si>
  <si>
    <t>prEN ISO/IEC 80079-34 rev</t>
  </si>
  <si>
    <t>prEN 1127-2 rev</t>
  </si>
  <si>
    <t>prEN XXX</t>
  </si>
  <si>
    <t>prEN 15089</t>
  </si>
  <si>
    <t>prEN IEC 60079-32-2</t>
  </si>
  <si>
    <t>prEN IEC 60079-29-0:2024/prAA</t>
  </si>
  <si>
    <t>EN IEC 60079-11:2024/prAA</t>
  </si>
  <si>
    <t>prEN IEC 60079-101</t>
  </si>
  <si>
    <t>prEN IEC 60079-26</t>
  </si>
  <si>
    <t>prEN IEC 60079-0:2024</t>
  </si>
  <si>
    <t>prEN IEC 60079-2:2024</t>
  </si>
  <si>
    <t>IEC 60079-0 ED8</t>
  </si>
  <si>
    <t>IEC 60079-1 ED8</t>
  </si>
  <si>
    <t>IEC 60079-2 ED7</t>
  </si>
  <si>
    <t>IEC 60079-15 ED6</t>
  </si>
  <si>
    <t>IEC 60079-26 ED5</t>
  </si>
  <si>
    <t>IEC 60079-28 ED3</t>
  </si>
  <si>
    <t>IEC 60079-29-0 ED1</t>
  </si>
  <si>
    <t>IEC TS 60079-32-1 ED2</t>
  </si>
  <si>
    <t>IEC 60079-32-2 ED2</t>
  </si>
  <si>
    <t>IEC 60079-33 ED2</t>
  </si>
  <si>
    <t>IEC 60079-42 ED1</t>
  </si>
  <si>
    <t>IEC 60079-46 ED1</t>
  </si>
  <si>
    <t>IEC 60079-101 ED1</t>
  </si>
  <si>
    <t>31/1781/CDV</t>
  </si>
  <si>
    <t>31/1764/CDV</t>
  </si>
  <si>
    <t>31/1843/CD</t>
  </si>
  <si>
    <t>31/1838/CD</t>
  </si>
  <si>
    <t>Explosive atmospheres - Part 26: Equipment with Separation Elements or combined Levels of Protection</t>
  </si>
  <si>
    <t>Explosive atmospheres - Part 33: Equipment protection by special protection 's'</t>
  </si>
  <si>
    <t>Explosive atmospheres - Part 42: Electrical safety devices for the control of potential ignition sources for Ex-Equipment</t>
  </si>
  <si>
    <t>TCDV</t>
  </si>
  <si>
    <t>CFDIS</t>
  </si>
  <si>
    <t>PRVC</t>
  </si>
  <si>
    <t>CD</t>
  </si>
  <si>
    <t>SIST-TP CLC/TR 60079-32-1:2019</t>
  </si>
  <si>
    <t>Eksplozivne atmosfere - 32-1. del: Elektrostatske nevarnosti - Navodilo (IEC/TS 60079-32-1:2013, IEC/TS 60079-32-1:2013/A1:2017)</t>
  </si>
  <si>
    <t>SIST IEC 60050-426:2008/A1:2017</t>
  </si>
  <si>
    <t xml:space="preserve">Mednarodni elektrotehniški slovar - 426. del: Oprema za eksplozivne atmosfere (osem jezični) angleške in francoske strani - podvojene </t>
  </si>
  <si>
    <t>SIST EN IEC 60079-0:2018</t>
  </si>
  <si>
    <t>Eksplozivne atmosfere - 0. del: Oprema - Splošne zahteve (IEC 60079-0:2011, spremenjen)</t>
  </si>
  <si>
    <t>SIST EN IEC 60079-17:2024</t>
  </si>
  <si>
    <t>Eksplozivne atmosfere - 17. del: Pregledovanje in vzdrževanje električnih inštalacij (IEC 60079-17:2023)</t>
  </si>
  <si>
    <t>SIST EN IEC 60079-14:2025</t>
  </si>
  <si>
    <t>Ekspolozivne atmosfere - Načrtovanje, izbira in namestitev električnih inštalacij, vključno z začetnim pregledom (IEC 60079-14:2024)</t>
  </si>
  <si>
    <t>SIST EN IEC 60079-19:2020</t>
  </si>
  <si>
    <t>Eksplozivne atmosfere - 19. del: Popravilo, obnova in remont opreme (IEC 60079-19:2019)</t>
  </si>
  <si>
    <t>SIST EN 1127-1:2019</t>
  </si>
  <si>
    <t>Eksplozivne atmosfere - Protieksplozijska zaščita - 1. del: Osnovni pojmi in metodologija</t>
  </si>
  <si>
    <t>Aleksander Oblak</t>
  </si>
  <si>
    <t>Standardizacija na področju funkcionalnosti gospodinjskih aparatov</t>
  </si>
  <si>
    <t>FGA - Funkcionalnost gospodinjskih aparatov - Consumer information related to household electrical appliances</t>
  </si>
  <si>
    <t>IEC/TC 59</t>
  </si>
  <si>
    <t>IEC/TC 59/ SC 59A</t>
  </si>
  <si>
    <t>IEC/TC 59/ SC 59D</t>
  </si>
  <si>
    <t>IEC/TC 59/ SC 59F</t>
  </si>
  <si>
    <t>IEC/TC 59/ SC 59K</t>
  </si>
  <si>
    <t>IEC/TC 59/ SC 59L</t>
  </si>
  <si>
    <t>IEC/TC 59/ SC 59M</t>
  </si>
  <si>
    <t>CLC/TC 59X</t>
  </si>
  <si>
    <t xml:space="preserve">Performance of household and similar electrical appliances </t>
  </si>
  <si>
    <t xml:space="preserve">Electric dishwashers </t>
  </si>
  <si>
    <t xml:space="preserve">Home laundry appliances </t>
  </si>
  <si>
    <t>Surface cleaning appliances</t>
  </si>
  <si>
    <t xml:space="preserve">Ovens and microwave ovens, cooking ranges and similar appliances </t>
  </si>
  <si>
    <t xml:space="preserve">Small household appliances </t>
  </si>
  <si>
    <t xml:space="preserve">Performance of electrical household and similar cooling and freezing appliances </t>
  </si>
  <si>
    <t>Efficiency of domestic electrical storage water heaters and  testing methods</t>
  </si>
  <si>
    <t>Sanitary Instantaneous water heaters (SIWH) — Part 1: General principles</t>
  </si>
  <si>
    <t>Sanitary Instantaneous water heaters (SIWH) — Part 2: Energy Efficiency</t>
  </si>
  <si>
    <t>Hot beverages vending machines – Methods for measuring energy consumption and productivity</t>
  </si>
  <si>
    <t>Household electric thermal storage room heaters - Methods for measuring performance</t>
  </si>
  <si>
    <t>Electrically operated food preparation appliances - Methods for measuring the performance</t>
  </si>
  <si>
    <t>Household electric direct-acting room heaters - Methods for measuring performance</t>
  </si>
  <si>
    <t>Household and similar electrical appliances - Test code for the determination of airborne acoustical noise - Part 2-1: Particular requirements for dry vacuum cleaners</t>
  </si>
  <si>
    <t>Household and similar electrical appliances - Test code for the determination of airborne acoustical noise - Part 2-17: Particular requirements for floor cleaning robots</t>
  </si>
  <si>
    <t>Household and similar electrical appliances - Test code for the determination of airborne acoustical noise - Part 2-19: Particular requirements for air cleaners</t>
  </si>
  <si>
    <t>Household and similar electrical appliances - Test code for the determination of airborne acoustical noise - Part 2-20: Particular requirements for wet hard floor cleaning appliances</t>
  </si>
  <si>
    <t>Household and similar electrical appliances - Test code for the determination of airborne acoustical noise - Part 2-21: Particular requirements for coffee preparation appliances</t>
  </si>
  <si>
    <t>Electric shavers for household use - Evaluation of experience and user satisfaction</t>
  </si>
  <si>
    <t>Performance evaluation methods of robots for household and similar use</t>
  </si>
  <si>
    <t>Surface cleaning appliances - Part 6: Wet hard floor cleaning appliances for household or similar use - Methods for measuring the performance</t>
  </si>
  <si>
    <t>Surface cleaning appliances - Part 7: Dry-cleaning robots for household or similar use - Methods for measuring the performance</t>
  </si>
  <si>
    <t>Battery-related items for surface cleaning appliances for household or similar use - Methods for measuring the performance</t>
  </si>
  <si>
    <t>Surface cleaning appliances - Part 11: Wet-cleaning robots for household or similar use - Methods for measuring the performance</t>
  </si>
  <si>
    <t>Electrically operated spray seat for household and similar use - Methods for measuring the performance - General test methods of spray seats</t>
  </si>
  <si>
    <t>Household and similar electrical air cleaning appliances - Methods for measuring the performance - Part 1: General requirements</t>
  </si>
  <si>
    <t>Household and similar electrical air cleaning appliances - Method for measuring performance - Part 2-2: Particular requirements for determination of gas-phase pollutant reduction</t>
  </si>
  <si>
    <t>Household and similar electrical air cleaning appliances - Methods for measuring the performance - Part 2-3: Particular requirements for reduction of microorganisms</t>
  </si>
  <si>
    <t>Household and similar electrical air cleaning appliances - Methods for measuring the performance - Part 2-5: Test method to determine performance change with system loading</t>
  </si>
  <si>
    <t>Household and similar electrical air cleaning appliances - Methods for measuring the performance - Part 2-6: Particular requirements for fresh-air air cleaners</t>
  </si>
  <si>
    <t>Household and similar electrical air cleaners - Methods for measuring the performance - Part 2-7: Particular requirements for determination of ozone reduction</t>
  </si>
  <si>
    <t>Electrically operated toothbrushes - Methods for measuring the performance</t>
  </si>
  <si>
    <t>Household electric appliances - Specification of the properties of a digital system for measuring the performance</t>
  </si>
  <si>
    <t>Off grid and unreliable grid refrigerating appliances for domestic and light commercial use - Characteristics and test methods - Performance requirements and energy consumption</t>
  </si>
  <si>
    <t>GIG - Geografske informacije - Geographic information</t>
  </si>
  <si>
    <t>Andrew E. Gangl</t>
  </si>
  <si>
    <t>Standardizacija na področju geografskih informacij in geomatike.</t>
  </si>
  <si>
    <t>CEN/TC 287</t>
  </si>
  <si>
    <t>Geographic Information</t>
  </si>
  <si>
    <t>ISO/TC 211</t>
  </si>
  <si>
    <t>Geographic information/geomatics</t>
  </si>
  <si>
    <t>ISO/TC 268/SC 1</t>
  </si>
  <si>
    <t xml:space="preserve">Smart Community infrastructures </t>
  </si>
  <si>
    <t>Geographic information — Imagery and gridded data</t>
  </si>
  <si>
    <t>EN ISO/AWI TS 19163-2 Geographic information — Content components and encoding rules for imagery and gridded data — Part 2: Implementation schema</t>
  </si>
  <si>
    <t>ISO/AWI TR 19115-4 Geographic information – Metadata — Part 4: JSON schema implementation of metadata fundamentals</t>
  </si>
  <si>
    <t>Geographic information — Referencing by coordinates</t>
  </si>
  <si>
    <t>ISO/AWI TS 19130-2 Geographic information — Imagery sensor models for geopositioning — Part 2: SAR, InSAR, lidar and sonar</t>
  </si>
  <si>
    <t>ISO/AWI TS 19123-4 Geographic information — Schema for coverage geometry and functions — Part 4: Tiling Schema</t>
  </si>
  <si>
    <t>EN ISO/AWI 19123-2 Geographic information — Schema for coverage geometry and functions — Part 2: Coverage implementation schema</t>
  </si>
  <si>
    <t>Geographic information - Geospatial API for tiles - Part 1: Core (ISO/DIS 19177-1:2024)</t>
  </si>
  <si>
    <t>Geographic information — Classification systems — Part 4: Registration and implementation aspects</t>
  </si>
  <si>
    <t>prCEN ISO/TR 19121</t>
  </si>
  <si>
    <t>prEN ISO 19163-2</t>
  </si>
  <si>
    <t>prCEN ISO/TR 19115-4</t>
  </si>
  <si>
    <t>prEN ISO 19157-3</t>
  </si>
  <si>
    <t>prEN ISO 19127</t>
  </si>
  <si>
    <t>prEN ISO 19111 rev</t>
  </si>
  <si>
    <t>prCEN ISO/TS 19130-2</t>
  </si>
  <si>
    <t>prCEN ISO/TS 19123-4</t>
  </si>
  <si>
    <t>prEN ISO 19123-2</t>
  </si>
  <si>
    <t>prEN ISO 19177-1</t>
  </si>
  <si>
    <t>SIST EN ISO 19101-1:2015</t>
  </si>
  <si>
    <t>Geografske informacije - Referenčni model - 1. del: Osnove (ISO 19101-1:2014)</t>
  </si>
  <si>
    <t>SIST EN ISO 19115-1:2015</t>
  </si>
  <si>
    <t>Geografske informacije - Metapodatki - 1. del: Osnove (ISO 19115-1:2013)</t>
  </si>
  <si>
    <t>SIST EN ISO 19115-1:2015/A1:2018</t>
  </si>
  <si>
    <t>Geografske informacije - Metapodatki - 1. del: Osnove - Dopolnilo A1 (ISO 19115-1:2014/Amd 1:2018)</t>
  </si>
  <si>
    <t>SIST EN ISO 19115-1:2015/A2:2021</t>
  </si>
  <si>
    <t>Geografske informacije - Metapodatki - 1. del: Osnove - Dopolnilo A2 (ISO 19115-1:2014/Amd 1:2020)</t>
  </si>
  <si>
    <t>Geografske informacije - Metapodatki - 2. del: Razširitev za podobe in mrežne podatke (ISO/FDIS 19115-2:2017)</t>
  </si>
  <si>
    <t>ISO/TC 211, WG 7</t>
  </si>
  <si>
    <t>ISO/TC 211, WG 10, JWG GIS+BIM</t>
  </si>
  <si>
    <t>IDT - Informatika, dokumentacija in splošna terminologija - Information, documentation and terminology</t>
  </si>
  <si>
    <t>mag. Nada Čibej</t>
  </si>
  <si>
    <t>Standardizacija postopkov, ki se nanašajo na knjižnice, informacijske in dokumentacijske centre, arhive, informacijsko znanost in založništvo. Standardizacija terminoloških načel, metod za terminološko delo, ki obsega pripravo terminoloških standardov - pojmovnikov/glasovnikov in delnih slovarjev in teoretične osnove za računalniško podprto slovaristiko. Standardizacija tolmačenja, prevajanja in sorodnih tehnologij.</t>
  </si>
  <si>
    <t>ISO/TC 37</t>
  </si>
  <si>
    <t xml:space="preserve">Language and Terminology </t>
  </si>
  <si>
    <t>ISO/TC 37/SC 1</t>
  </si>
  <si>
    <t>Principles and methods</t>
  </si>
  <si>
    <t>ISO/TC 37/SC 2</t>
  </si>
  <si>
    <t>Terminology workflow and language coding</t>
  </si>
  <si>
    <t>ISO/TC 37/SC 3</t>
  </si>
  <si>
    <t>Management of terminology resources</t>
  </si>
  <si>
    <t>ISO/TC 37/SC 4</t>
  </si>
  <si>
    <t>Language resource management</t>
  </si>
  <si>
    <t>ISO/TC 37/SC 5</t>
  </si>
  <si>
    <t>Translation, interpreting and related technology</t>
  </si>
  <si>
    <t>ISO/TC 46</t>
  </si>
  <si>
    <t>Information and documentation</t>
  </si>
  <si>
    <t>ISO/TC 46/SC 4</t>
  </si>
  <si>
    <t>Techical interoperability</t>
  </si>
  <si>
    <t>ISO/TC 46/SC 8</t>
  </si>
  <si>
    <t>Quality - Statistics and performance evaluation</t>
  </si>
  <si>
    <t>ISO/TC 46/SC 9</t>
  </si>
  <si>
    <t>Identification and description</t>
  </si>
  <si>
    <t>ISO/TC 46/SC 10</t>
  </si>
  <si>
    <t>Requirements for document storage and conditions for preservation</t>
  </si>
  <si>
    <t>ISO/TC 46/SC 11</t>
  </si>
  <si>
    <t>Archives/records management</t>
  </si>
  <si>
    <t>CEN/SS A07</t>
  </si>
  <si>
    <t>Translation service</t>
  </si>
  <si>
    <t>CEN/SS F17</t>
  </si>
  <si>
    <t>Administrative documents</t>
  </si>
  <si>
    <t>CSA07015(CEN)</t>
  </si>
  <si>
    <t>prEN ISO 17651-4</t>
  </si>
  <si>
    <t>ISO/AWI 5127</t>
  </si>
  <si>
    <t>ISO/AWI TS 17955</t>
  </si>
  <si>
    <t>ISO/AWI TS 25174</t>
  </si>
  <si>
    <t>ISO/AWI 10241-2</t>
  </si>
  <si>
    <t>ISO/AWI 30042</t>
  </si>
  <si>
    <t>ISO/AWI TR 24633-3</t>
  </si>
  <si>
    <t>ISO/WD TR 24633-2.2</t>
  </si>
  <si>
    <t>ISO/DIS 24620-4</t>
  </si>
  <si>
    <t>ISO/CD 18587</t>
  </si>
  <si>
    <t>Simultaneous interpreting — Interpreters’ working environment — Part 4: Requirements and recommendations for signed language interpreting</t>
  </si>
  <si>
    <t>Archives performance indicators</t>
  </si>
  <si>
    <t>International statistics for school libraries</t>
  </si>
  <si>
    <t>Digital legacies</t>
  </si>
  <si>
    <t>Management of terminology resources — TermBase eXchange (TBX)</t>
  </si>
  <si>
    <t>Management of terminology resources — Companion to TermBase eXchange (TBX) — Part 3: RDF representation for TBX core</t>
  </si>
  <si>
    <t>Management of terminology resources — Terminology databases — Part 4: Quality</t>
  </si>
  <si>
    <t>Language resource management — Controlled human communication (CHC) — Part 4: Basic principles and methodology for stylistic guidelines (BSG)</t>
  </si>
  <si>
    <t>Interpreting services — Legal interpreting — Requirements</t>
  </si>
  <si>
    <t>Interpreting services — General requirements and recommendations</t>
  </si>
  <si>
    <t xml:space="preserve">CEN/SS A07 - Translation services </t>
  </si>
  <si>
    <t>ISO/TC 46 - Information and documentation</t>
  </si>
  <si>
    <t>ISO/TC 46/SC 4 
Technical interoperability</t>
  </si>
  <si>
    <t>ISO/TC 46/SC 8 
Quality - Statistics and performance evaluation</t>
  </si>
  <si>
    <t>ISO/TC 46/SC 9 - Identification and description</t>
  </si>
  <si>
    <t>ISO/TC 46/SC 10 - Requirements for document storage and conditions for preservation</t>
  </si>
  <si>
    <t>ISO/TC 46/SC 11 - Archives/records management</t>
  </si>
  <si>
    <t>ISO/TC 37
Language and terminology</t>
  </si>
  <si>
    <t>ISO/TC 37/SC 2 
Terminology workflow and language coding</t>
  </si>
  <si>
    <t>ISO/TC 37/SC 3 
Management of terminology resources</t>
  </si>
  <si>
    <t>ISO/TC 37/SC 4 
Language resource management</t>
  </si>
  <si>
    <t>ISO/TC 37/SC 5 
Translation, interpreting and related technology</t>
  </si>
  <si>
    <t>SIST ISO 3166-2:2020</t>
  </si>
  <si>
    <t>Kode za predstavljanje imen držav in in njihovih podrejenih enot - 2. del: Kode podrejenih enot države</t>
  </si>
  <si>
    <t>SIST ISO 3166-3:2020</t>
  </si>
  <si>
    <t>Kode za predstavljanje imen držav in njihovih podrejenih enot - 3. del: Kode za nekdanja imena držav</t>
  </si>
  <si>
    <t>SIST ISO 639:2024</t>
  </si>
  <si>
    <t>Koda za posamezne jezike in jezikovne skupine</t>
  </si>
  <si>
    <t>SIST ISO 2789:2023</t>
  </si>
  <si>
    <t>Informatika in dokumentacija - Mednarodna statistika za knjižnice</t>
  </si>
  <si>
    <t>SIST ISO 11620:2023</t>
  </si>
  <si>
    <t>Informatika in dokumentacija - Kazalniki uspešnosti knjižnic</t>
  </si>
  <si>
    <t>SIST ISO 8:2019</t>
  </si>
  <si>
    <t>Informatika in dokumentacija - Oblikovanje periodičnih publikacij</t>
  </si>
  <si>
    <t>ISO/TC 37/SC 5, WG 1</t>
  </si>
  <si>
    <t>ISO/TC 37/SC 5, WG 2</t>
  </si>
  <si>
    <t>ISO/TC 37/SC 5, WG 4</t>
  </si>
  <si>
    <t>ISO/TC 37/SC 5, WG 3</t>
  </si>
  <si>
    <t>ITC - Informacijska tehnologija - Information technology</t>
  </si>
  <si>
    <t>Petra Berčič</t>
  </si>
  <si>
    <t>CEN/TC 224</t>
  </si>
  <si>
    <t>CEN/TC 225</t>
  </si>
  <si>
    <t>CEN/TC 251</t>
  </si>
  <si>
    <t>CEN/TC 278</t>
  </si>
  <si>
    <t>CEN/TC 310</t>
  </si>
  <si>
    <t>CEN/TC 434</t>
  </si>
  <si>
    <t>CEN/TC 440</t>
  </si>
  <si>
    <t>CEN/CLC JTC 13</t>
  </si>
  <si>
    <t>ISO/IEC JTC 1</t>
  </si>
  <si>
    <t>ISO/IEC JTC 1/SC 2</t>
  </si>
  <si>
    <t>ISO/IEC JTC 1/SC 6</t>
  </si>
  <si>
    <t>ISO/IEC JTC 1/SC 7</t>
  </si>
  <si>
    <t>ISO/IEC JTC 1/SC 17</t>
  </si>
  <si>
    <t>ISO/IEC JTC 1/SC 22</t>
  </si>
  <si>
    <t>ISO/IEC JTC 1/SC 23</t>
  </si>
  <si>
    <t>ISO/IEC JTC 1/SC 24</t>
  </si>
  <si>
    <t>ISO/IEC JTC 1/SC 25</t>
  </si>
  <si>
    <t>ISO/IEC JTC 1/SC 27</t>
  </si>
  <si>
    <t>ISO/IEC JTC 1/SC 28</t>
  </si>
  <si>
    <t>ISO/IEC JTC 1/SC 29</t>
  </si>
  <si>
    <t>ISO/IEC JTC 1/SC 31</t>
  </si>
  <si>
    <t>ISO/IEC JTC 1/SC 32</t>
  </si>
  <si>
    <t>ISO/IEC JTC 1/SC 34</t>
  </si>
  <si>
    <t>ISO/IEC JTC 1/SC 35</t>
  </si>
  <si>
    <t>ISO/IEC JTC 1/SC 36</t>
  </si>
  <si>
    <t>ISO/IEC JTC 1/SC 37</t>
  </si>
  <si>
    <t>ISO/IEC JTC 1/SC 38</t>
  </si>
  <si>
    <t>ISO/IEC JTC 1/SC 39</t>
  </si>
  <si>
    <t>ISO/IEC JTC 1/SC 40</t>
  </si>
  <si>
    <t>ISO/TC 215</t>
  </si>
  <si>
    <t>Personal identification, electronic signature and cards and their related systems and operations</t>
  </si>
  <si>
    <t>AIDC technologies</t>
  </si>
  <si>
    <t>Medical informatics</t>
  </si>
  <si>
    <t>Road transport and traffic telematics</t>
  </si>
  <si>
    <t>Advanced Manufacturing Technologies</t>
  </si>
  <si>
    <t>Electronic Invoicing</t>
  </si>
  <si>
    <t>Electronic Public Procurement</t>
  </si>
  <si>
    <t>Cybersecurity and Data Protection</t>
  </si>
  <si>
    <t>Informacijska tehnologija</t>
  </si>
  <si>
    <t>Coded character sets</t>
  </si>
  <si>
    <t>Telecommunications and information exchange between systems</t>
  </si>
  <si>
    <t>Software and systems engineering</t>
  </si>
  <si>
    <t>Cards and personal identification</t>
  </si>
  <si>
    <t>Programming languages, their environments and system software interfaces</t>
  </si>
  <si>
    <t>Digitally Recorded Media for Information Interchange and Storage</t>
  </si>
  <si>
    <t>Computer graphics, image processing and environmental data representation</t>
  </si>
  <si>
    <t>Interconnection of information technology equipment</t>
  </si>
  <si>
    <t>IT Security techniques</t>
  </si>
  <si>
    <t>Office equipment</t>
  </si>
  <si>
    <t>Coding of audio, picture, multimedia and hypermedia information</t>
  </si>
  <si>
    <t>Automatic identification and data capture techniques</t>
  </si>
  <si>
    <t>Data management and interchange</t>
  </si>
  <si>
    <t>Document description and processing languages</t>
  </si>
  <si>
    <t>User interfaces</t>
  </si>
  <si>
    <t>Information technology for learning, education and training</t>
  </si>
  <si>
    <t>Biometrics</t>
  </si>
  <si>
    <t>Cloud Computing and Distributed Platforms</t>
  </si>
  <si>
    <t>Sustainability for and by Information Technology</t>
  </si>
  <si>
    <t>IT Service Management and IT Governance</t>
  </si>
  <si>
    <t>Health informatics</t>
  </si>
  <si>
    <t>CEN/TC 224 - Machine-readable cards, related device interfaces and operations</t>
  </si>
  <si>
    <t>CEN/TC 251 - Medical informatics</t>
  </si>
  <si>
    <t>CEN/TC 278 - Road transport and traffic telematics</t>
  </si>
  <si>
    <t>CEN/TC 434 - Project Committee - Electronic Invoicing</t>
  </si>
  <si>
    <t>CEN/TC 440 - Project Committee - Electronic Public Procurement</t>
  </si>
  <si>
    <t>4010</t>
  </si>
  <si>
    <t>00224276</t>
  </si>
  <si>
    <t>00224269</t>
  </si>
  <si>
    <t>00251422</t>
  </si>
  <si>
    <t>00251421</t>
  </si>
  <si>
    <t>00251420</t>
  </si>
  <si>
    <t>00251419</t>
  </si>
  <si>
    <t>00251418</t>
  </si>
  <si>
    <t>00251413</t>
  </si>
  <si>
    <t>00251412</t>
  </si>
  <si>
    <t>00251411</t>
  </si>
  <si>
    <t>00251410</t>
  </si>
  <si>
    <t>00251409</t>
  </si>
  <si>
    <t>00251408</t>
  </si>
  <si>
    <t>00251406</t>
  </si>
  <si>
    <t>00251405</t>
  </si>
  <si>
    <t>00251404</t>
  </si>
  <si>
    <t>00251403</t>
  </si>
  <si>
    <t>00251402</t>
  </si>
  <si>
    <t>00251400</t>
  </si>
  <si>
    <t>00251399</t>
  </si>
  <si>
    <t>00251396</t>
  </si>
  <si>
    <t>00251394</t>
  </si>
  <si>
    <t>00251393</t>
  </si>
  <si>
    <t>00251391</t>
  </si>
  <si>
    <t>00251388</t>
  </si>
  <si>
    <t>00251379</t>
  </si>
  <si>
    <t>00278599</t>
  </si>
  <si>
    <t>00278609</t>
  </si>
  <si>
    <t>00278615</t>
  </si>
  <si>
    <t>00278624</t>
  </si>
  <si>
    <t>00278627</t>
  </si>
  <si>
    <t>00278628</t>
  </si>
  <si>
    <t>00278629</t>
  </si>
  <si>
    <t>00278631</t>
  </si>
  <si>
    <t>00278632</t>
  </si>
  <si>
    <t>00278633</t>
  </si>
  <si>
    <t>00278634</t>
  </si>
  <si>
    <t>00278635</t>
  </si>
  <si>
    <t>00278636</t>
  </si>
  <si>
    <t>00278637</t>
  </si>
  <si>
    <t>00278638</t>
  </si>
  <si>
    <t>00278639</t>
  </si>
  <si>
    <t>00278640</t>
  </si>
  <si>
    <t>00278641</t>
  </si>
  <si>
    <t>00278642</t>
  </si>
  <si>
    <t>00278643</t>
  </si>
  <si>
    <t>00278644</t>
  </si>
  <si>
    <t>00278645</t>
  </si>
  <si>
    <t>00278646</t>
  </si>
  <si>
    <t>00278647</t>
  </si>
  <si>
    <t>00278648</t>
  </si>
  <si>
    <t>00278649</t>
  </si>
  <si>
    <t>00278651</t>
  </si>
  <si>
    <t>00278652</t>
  </si>
  <si>
    <t>00434023</t>
  </si>
  <si>
    <t>00434025</t>
  </si>
  <si>
    <t>00434026</t>
  </si>
  <si>
    <t>00440018</t>
  </si>
  <si>
    <t>00440019</t>
  </si>
  <si>
    <t>00440020</t>
  </si>
  <si>
    <t>00440021</t>
  </si>
  <si>
    <t>00440023</t>
  </si>
  <si>
    <t>00440024</t>
  </si>
  <si>
    <t>00440025</t>
  </si>
  <si>
    <t>00440026</t>
  </si>
  <si>
    <t>00440027</t>
  </si>
  <si>
    <t>00440028</t>
  </si>
  <si>
    <t>Guidelines for the onboarding of user personal identification data within European Digital Identity Wallets</t>
  </si>
  <si>
    <t>Health informatics — Identification of medicinal products (IDMP) — Implementation guidelines for ISO 11238 for data elements and structures for the unique identification and exchange of regulated information on substances — Part 2: ISO 11238 implementation guidelines for chemical substances</t>
  </si>
  <si>
    <t>Health informatics — Identification of medicinal products (IDMP) — Implementation guidelines for ISO 11238 for data elements and structures for the unique identification and exchange of regulated information on substances — Part 1: ISO 11238 implementation guidelines for data elements and structures for the unique identification and exchange of regulated information on substances</t>
  </si>
  <si>
    <t>Digital Therapeutics - Product Requirements</t>
  </si>
  <si>
    <t>Dental Data for Exchange</t>
  </si>
  <si>
    <t>Health informatics - Device interoperability - Part 10700: Point‐of‐Care Medical Device Communication - Standard for Base Requirements for Participants in a Service‐Oriented Device Connectivity (SDC) System (ISO/IEEE FDIS 11073-10700:2024)</t>
  </si>
  <si>
    <t>Health informatics - Device interoperability - Part 10701: Point-of-Care Medical Device Communication - Metric Provisioning by Participants in a Service-Oriented Device Connectivity (SDC) System (ISO/IEEE FDIS 11073-10701:2024)</t>
  </si>
  <si>
    <t>Health informatics - Terminological resources - Part 1: Characteristics (ISO/DIS 17117-1:2024)</t>
  </si>
  <si>
    <t>Health informatics — Identification of medicinal products — Data elements and structures for the unique identification and exchange of regulated medicinal product information</t>
  </si>
  <si>
    <t>Health informatics — Identification of medicinal products — Data elements and structures for unique identification and exchange of regulated pharmaceutical product information</t>
  </si>
  <si>
    <t>Health informatics — Identification of medicinal products — Data elements and structures for the unique identification and exchange of regulated information on substances</t>
  </si>
  <si>
    <t>Health informatics - Device interoperability - Part 10472: Personal Health Device Communication - Device Specialization - Medication Monitor (ISO/IEEE FDIS 11073-10472:2024)</t>
  </si>
  <si>
    <t>Health informatics - Device interoperability - Part 10425: Personal Health Device Communication - Device Specialization- Continuous Glucose Monitor (CGM) (ISO/IEEE FDIS 11073-10425:2024)</t>
  </si>
  <si>
    <t>Health informatics - Device interoperability - Part 10421: Personal Health Device Communication - Device Specialization- Peak expiratory flow monitor (peak flow) (ISO/IEEE FDIS 11073-10421:2024)</t>
  </si>
  <si>
    <t>Health informatics - Device interoperability - Part 10471: Personal Health Device Communication - Device Specialization - Independent Living Activity Hub (ISO/IEEE FDIS 11073-10471:2024)</t>
  </si>
  <si>
    <t>Health informatics - Device interoperability - Part 10206: Personal health device communication - Abstract content information model (ISO/IEEE/FDIS 11073-10206:2024)</t>
  </si>
  <si>
    <t>Health informatics — Pseudonymization</t>
  </si>
  <si>
    <t>Health Informatics -- Identification of Medicinal Products -- Methodology and Framework for the Development and Representation of IDMP Ontology</t>
  </si>
  <si>
    <t>Health informatics - Identification of medicinal products - Implementation guidelines for ISO 11616 data elements and structures for the unique identification and exchange of regulated pharmaceutical product information</t>
  </si>
  <si>
    <t>Health informatics - Identification of medicinal products — Implementation guidelines for ISO 11615 data elements and structures for the unique identification and exchange of regulated medicinal product information</t>
  </si>
  <si>
    <t>ntelligent transport systems — DATEX II data exchange specifications for traffic management and information — Part 11: Publication of machine interpretable traffic regulations</t>
  </si>
  <si>
    <t>Intelligent transport systems - DATEX II data exchange specifications for traffic management and information - Part 8: Traffic management publications and extensions dedicated to the urban environment</t>
  </si>
  <si>
    <t>Intelligent transport systems - ESafety - ECall end to end conformance testing for eCall HLAP in hybrid circuit switched/packet switched network environments</t>
  </si>
  <si>
    <t>Intelligent transport systems — DATEX II data exchange specifications for traffic management and information — Part 1: Context and framework</t>
  </si>
  <si>
    <t>Intelligent transport systems - DATEX II data exchange specifications for traffic management and information - Part 7: Common data elements</t>
  </si>
  <si>
    <t>Intelligent transport systems - DATEX II data exchange specifications for traffic management and information - Part 3: Situation Publication</t>
  </si>
  <si>
    <t>Intelligent transport systems - DATEX II data exchange specifications for traffic management and information - Part 2: Location referencing</t>
  </si>
  <si>
    <t>Public transport - Reference data model - Part 1: Common concepts</t>
  </si>
  <si>
    <t>Public transport - Reference data model - Part 2: Public transport network</t>
  </si>
  <si>
    <t>Public transport - Reference data model - Part 6: Passenger information</t>
  </si>
  <si>
    <t>Public transport - Network and timetable exchange (NeTEx) - Part 5: Alternative modes exchange format</t>
  </si>
  <si>
    <t>Public transport - Network and Timetable Exchange (NeTEx) - Part 2: Public transport scheduled timetables exchange format</t>
  </si>
  <si>
    <t>Public transport - Reference data model - Part 3: Timing information and vehicle scheduling</t>
  </si>
  <si>
    <t>Public transport - Reference data model - Part 5: Fare management</t>
  </si>
  <si>
    <t>Public transport - Network and Timetable Exchange (NeTEx) - Part 4: Passenger Information European Profile</t>
  </si>
  <si>
    <t>Public transport - Network and Timetable Exchange (NeTEx) - Part 3: Public transport fares exchange format</t>
  </si>
  <si>
    <t>Public transport - Reference data model - Part 4: Operations monitoring and control</t>
  </si>
  <si>
    <t>Public transport - Network and Timetable Exchange (NeTEx) - Part 1: Public transport network topology exchange format</t>
  </si>
  <si>
    <t>Public transport - Reference data model - Part 7: Driver management</t>
  </si>
  <si>
    <t>Intelligent transport systems — Cooperative ITS — Using V2I and I2V communications for applications related to signalized intersections</t>
  </si>
  <si>
    <t>Electronic fee collection - Interoperable application profiles for information exchange between service provision and toll charging</t>
  </si>
  <si>
    <t>Electronic fee collection – Interferences on tolling and tachograph devices from radio local area network devices operating in the 5,8 GHz frequency range – Results of a test campaign</t>
  </si>
  <si>
    <t>Intelligent transport systems - DATEX II data exchange specifications for traffic management and information - Part 12: Facility related publications</t>
  </si>
  <si>
    <t>Intelligent transport systems - DATEX II data exchange specifications for traffic management and information - Part 10: Energy infrastructure publications</t>
  </si>
  <si>
    <t>Electronic invoicing – Part 10: Additional requirements to extend to B2B</t>
  </si>
  <si>
    <t>Electronic invoicing - Part 9: VAT reporting and gap analysis with current e-invoicing standardization deliverables</t>
  </si>
  <si>
    <t>Electronic invoicing - Part 1: Semantic data model of the core elements of an electronic invoice</t>
  </si>
  <si>
    <t>Electronic Public Procurement - Ordering - Part 2: Transactions</t>
  </si>
  <si>
    <t>Electronic Public Procurement - Fulfilment - Part 1: Choreographies</t>
  </si>
  <si>
    <t>Electronic Public Procurement - Catalogue - Part 2: Transactions</t>
  </si>
  <si>
    <t>Electronic Public Procurement - Architecture - Part 1: Reference Architecture Overview</t>
  </si>
  <si>
    <t>Electronic Public Procurement - Fulfilment - Part 2: Transactions</t>
  </si>
  <si>
    <t>Electronic Public Procurement - Pre-Award - Part 1: Choreographies</t>
  </si>
  <si>
    <t>Electronic Public Procurement - Pre-Award - Part 2: Transactions</t>
  </si>
  <si>
    <t>Electronic Public Procurement - Pre-Award - Part 3-1: Syntax Binding, UBL</t>
  </si>
  <si>
    <t>prCEN ISO/TS 19844-2 rev</t>
  </si>
  <si>
    <t>prCEN ISO/TS 19844-1 rev</t>
  </si>
  <si>
    <t>prEN ISO 24973</t>
  </si>
  <si>
    <t>prCEN ISO/TS 24292</t>
  </si>
  <si>
    <t>prEN ISO/IEEE 11073-10700</t>
  </si>
  <si>
    <t>prEN ISO/IEEE 11073-10701</t>
  </si>
  <si>
    <t>prEN ISO 17117-1</t>
  </si>
  <si>
    <t>prEN ISO 11615 rev</t>
  </si>
  <si>
    <t>prEN ISO 11616 rev</t>
  </si>
  <si>
    <t>prEN ISO 11238 rev</t>
  </si>
  <si>
    <t>prEN ISO/IEEE 11073-10472</t>
  </si>
  <si>
    <t>prEN ISO/IEEE 11073-10425</t>
  </si>
  <si>
    <t>prEN ISO 11073-10421</t>
  </si>
  <si>
    <t>prEN ISO/IEEE 11073-10471</t>
  </si>
  <si>
    <t>prEN ISO 11073-10206</t>
  </si>
  <si>
    <t>prEN ISO 22532</t>
  </si>
  <si>
    <t>prEN ISO 25237 rev</t>
  </si>
  <si>
    <t>prCEN ISO/TS 21405</t>
  </si>
  <si>
    <t>prCEN ISO/TS 20451 rev</t>
  </si>
  <si>
    <t>prCEN ISO/TS 20443 rev</t>
  </si>
  <si>
    <t>prEN ISO 13940</t>
  </si>
  <si>
    <t>FprCEN/TS 16157-8</t>
  </si>
  <si>
    <t>prEN 16157-1</t>
  </si>
  <si>
    <t>prEN 16157-7 rev</t>
  </si>
  <si>
    <t>prEN 16157-3 rev</t>
  </si>
  <si>
    <t>prEN 16157-2 rev</t>
  </si>
  <si>
    <t>prEN 12896-1 rev</t>
  </si>
  <si>
    <t>prEN 12896-2 rev</t>
  </si>
  <si>
    <t>prEN 12896-6 rev</t>
  </si>
  <si>
    <t>prCEN/TS 16614-5 rev</t>
  </si>
  <si>
    <t>prCEN/TS 16614-2 rev</t>
  </si>
  <si>
    <t>prEN 12896-3 rev</t>
  </si>
  <si>
    <t>prEN 12896-5 rev</t>
  </si>
  <si>
    <t>prCEN/TS 16614-4 rev</t>
  </si>
  <si>
    <t>prCEN/TS 16614-3 rev</t>
  </si>
  <si>
    <t>prEN 12896-4 rev</t>
  </si>
  <si>
    <t>prCEN/TS 16614-1 rev</t>
  </si>
  <si>
    <t>prEN 12896-7 rev</t>
  </si>
  <si>
    <t>prCEN ISO/TS 19091 rev</t>
  </si>
  <si>
    <t>prEN 16986 rev</t>
  </si>
  <si>
    <t>-</t>
  </si>
  <si>
    <t>prCEN/TS 16157-12 rev</t>
  </si>
  <si>
    <t>prCEN/TS 16157-10 rev</t>
  </si>
  <si>
    <t>prEN 17016-2</t>
  </si>
  <si>
    <t>prEN 17015-2</t>
  </si>
  <si>
    <t>FprCEN/TS 17011-1</t>
  </si>
  <si>
    <t>prEN 17017-2</t>
  </si>
  <si>
    <t>prCEN/TS XXX</t>
  </si>
  <si>
    <t>CEN/TC 278/WG 3</t>
  </si>
  <si>
    <t>CEN/TC 434/WG 1</t>
  </si>
  <si>
    <t>CEN/TC 278/WG 15</t>
  </si>
  <si>
    <t xml:space="preserve">ISO/IEC/JTC 1/SC 35/WG 6 </t>
  </si>
  <si>
    <t xml:space="preserve">CEN/TC 434/WG 1, ISO/IEC/JTC 1/SC 27 WG1 </t>
  </si>
  <si>
    <t>ISO/IEC JTC1/SC 27/WG 1 in WG 2</t>
  </si>
  <si>
    <t>dr. Rok Bojanc</t>
  </si>
  <si>
    <t>Standardizacija na področju informacijske tehnologije.</t>
  </si>
  <si>
    <t>IZL - Izolatorji - Insulators</t>
  </si>
  <si>
    <t>Miha Bečan</t>
  </si>
  <si>
    <t>Standardizacija na področju izolacijskih uvodnic, izolatorjev za nadzemne vode, izolatorjev za razdelilne postaje in sponke izolatorjev.</t>
  </si>
  <si>
    <t>CLC/SR 36A</t>
  </si>
  <si>
    <t>CLC/TC 36A</t>
  </si>
  <si>
    <t>IEC/SC 36A</t>
  </si>
  <si>
    <t>IEC/TC 36</t>
  </si>
  <si>
    <t>Insulators</t>
  </si>
  <si>
    <t>Insulated bushings</t>
  </si>
  <si>
    <t>prEN IEC 60383-2</t>
  </si>
  <si>
    <t>79894</t>
  </si>
  <si>
    <t>prEN IEC 61325</t>
  </si>
  <si>
    <t>79895</t>
  </si>
  <si>
    <t>74323</t>
  </si>
  <si>
    <t>70102</t>
  </si>
  <si>
    <t>prEN IEC 63548</t>
  </si>
  <si>
    <t>79519</t>
  </si>
  <si>
    <t>Insulators for overhead lines with a nominal voltage above 1000 v - Ceramic or glass insulator units for d.c. systems - Definitions, test methods and acceptance criteria</t>
  </si>
  <si>
    <t>Polymeric HV insulators for indoor and outdoor use - General definitions, test methods and acceptance criteria</t>
  </si>
  <si>
    <t>Bushing application guide - Part 1: Bushing selection and installation</t>
  </si>
  <si>
    <t>36/598A/RR</t>
  </si>
  <si>
    <t>36/599/RR</t>
  </si>
  <si>
    <t>36/600/NP</t>
  </si>
  <si>
    <t>36A/251/NP</t>
  </si>
  <si>
    <t>36A/239/NP</t>
  </si>
  <si>
    <t>Selection and dimensioning of high-voltage insulators intended for use in polluted conditions - Part 1: Definitions, information and general principles</t>
  </si>
  <si>
    <t>Selection and dimensioning of high-voltage insulators intended for use in polluted conditions - Part 2: Ceramic and glass insulators for a.c. systems</t>
  </si>
  <si>
    <t>Selection and dimensioning of high-voltage insulators intended for use in polluted conditions - Part 3: Polymer insulators for a.c. systems</t>
  </si>
  <si>
    <t>Insulators for overhead lines with a nominal voltage above 1000 V - Ceramic or glass insulator units for d.c. systems - Definitions, test methods and acceptance criteria</t>
  </si>
  <si>
    <t>Composite insulators with integrated optical fibres for AC voltages greater than 1000 V and DC voltages greater than 1500 V - Definitions, test methods and acceptance criteria</t>
  </si>
  <si>
    <t>Composite insulated cross-arms with AC rated voltage greater than 1 000 V and DC voltage greater than 1 500 V – Definitions, design criteria, test methods and acceptance criteria</t>
  </si>
  <si>
    <t>General requirements for tap adapter of capacitance graded bushing</t>
  </si>
  <si>
    <t>Transformer bushings dimensional standardization - Part 1: Medium voltage bushings with Um from 12 kV up to and including 52 kV and Ir from 630 A up to and including 3150 A</t>
  </si>
  <si>
    <t>Transformer bushings dimensional standardization - Part 2: High voltage bushings</t>
  </si>
  <si>
    <t>IEC 60383-2 ED2</t>
  </si>
  <si>
    <t>IEC TS 60815-1 ED2</t>
  </si>
  <si>
    <t>IEC TS 60815-2 ED2</t>
  </si>
  <si>
    <t>IEC TS 60815-3 ED2</t>
  </si>
  <si>
    <t>IEC 61325 ED2</t>
  </si>
  <si>
    <t>IEC TS 63264 ED1</t>
  </si>
  <si>
    <t>IEC TS 63414 ED1</t>
  </si>
  <si>
    <t>IEC TS 63432 ED1</t>
  </si>
  <si>
    <t>IEC TS 63594 ED1</t>
  </si>
  <si>
    <t>IEC TS 63493-1 ED1</t>
  </si>
  <si>
    <t>IEC TS 63493-2 ED1</t>
  </si>
  <si>
    <t>IEC 63548-1 ED1</t>
  </si>
  <si>
    <t>PWI</t>
  </si>
  <si>
    <t>RDTS</t>
  </si>
  <si>
    <t>RFDIS</t>
  </si>
  <si>
    <t>PRVDTS</t>
  </si>
  <si>
    <t>PNW</t>
  </si>
  <si>
    <t>SIST EN IEC 61952-1:2019</t>
  </si>
  <si>
    <t>Izolatorji za nadzemne vode - Kompozitni linijski podporni izolatorji za izmenične sisteme z nazivno napetostjo nad 1000 V - 1. del: Definicije, končni priključki in označevanje (IEC 61952-1:2019)</t>
  </si>
  <si>
    <t>kSIST FprEN IEC 61109:2024</t>
  </si>
  <si>
    <t>Izolatorji za nadzemne vode - Sestavljeni obesni nosilni in strižni zatezni izolatorji za izmenične sisteme z nazivno napetostjo nad 1 000 V - Definicije, preskusne metode in prevzemna merila</t>
  </si>
  <si>
    <t>SIST EN IEC 62896:2024</t>
  </si>
  <si>
    <t>Hibridni izolatorji za izmenične in enosmerne visokonapetostne aplikacije za izmenične napetosti nad 1000 V in enosmerne napetosti nad 1500 V - Definicije, preskusne metode, merila sprejemljivost (IEC 62896:2024)</t>
  </si>
  <si>
    <t>SIST EN IEC 60383-1:2023</t>
  </si>
  <si>
    <t>Izolatorji za nadzemne vode za nazivne napetosti nad 1 kV - 1. del: Keramični ali stekleni izolatorji za izmenične sisteme - Definicije, preskusne metode in prevzemna merila</t>
  </si>
  <si>
    <t>SIST EN IEC 61462:2024</t>
  </si>
  <si>
    <t>Votli kompozitni izolatorji - Izolatorji z in brez notranjega nadtlaka za električno opremo z naznačeno izmenično napetostjo nad 1000 V  in enosmerno napetostjo nad 1500 V - Definicije, preskusne metode, merila sprejemljivosti in priporočila za načrtovanje (IEC 61462:2023)</t>
  </si>
  <si>
    <t>SIST EN IEC 62772:2024</t>
  </si>
  <si>
    <t>Votli kompozitni podporni izolatorji za postaje z izmeničnimi napetostmi, višjimi od 1000 V, in enosmernimi napetostmi, višjimi od 1500 V - Definicije, preskusne metode in merila sprejemljivosti (IEC 62772:2023)</t>
  </si>
  <si>
    <t>SIST EN IEC 60437:2024</t>
  </si>
  <si>
    <t>Preskus radijskih motenj na visokonapetostnih izolatorjih (IEC 60437:2023)</t>
  </si>
  <si>
    <t>IEC TR 62730:2012/AMD1:2024</t>
  </si>
  <si>
    <t xml:space="preserve"> HV polymeric insulators for indoor and outdoor use tracking and erosion testing by wheel test and 5 000h test</t>
  </si>
  <si>
    <t>IEC/TC 36, IEC/SC 36A, WG</t>
  </si>
  <si>
    <t>SIST/TC IZL</t>
  </si>
  <si>
    <t>MEE - Oprema za merjenje električne energije in krmiljenje obremenitve - Equipment for electrical energy measurement and load control</t>
  </si>
  <si>
    <t>Drago Hafner</t>
  </si>
  <si>
    <t>CLC/TC 13</t>
  </si>
  <si>
    <t>Equipment for electrical energy measurement and load control</t>
  </si>
  <si>
    <t>IEC/TC 13</t>
  </si>
  <si>
    <t>06-Oct-1994</t>
  </si>
  <si>
    <t>Electricity metering equipment - General requirements, tests and test conditions - Part 11: Metering equipment</t>
  </si>
  <si>
    <t>Accuracy test method for static electricity meters under dynamic load conditions</t>
  </si>
  <si>
    <t>Electricity metering data exchange - The DLMS/COSEM suite - Part 8-11: Communication profile for Wi-SUN field area mesh networks</t>
  </si>
  <si>
    <t>Electricity metering equipment - Dependability - Part 31-1: Accelerated reliability testing - Elevated temperature and humidity</t>
  </si>
  <si>
    <t>Electricity metering equipment - Dependability - Part 32-1: Durability - Testing of the stability of metrological characteristics by applying elevated temperature</t>
  </si>
  <si>
    <t>CLC/SR 3D - Data sets for libraries</t>
  </si>
  <si>
    <t>81789</t>
  </si>
  <si>
    <t>Intelligent information request and delivery - A process model for the exchange of information for use</t>
  </si>
  <si>
    <t>81234</t>
  </si>
  <si>
    <t>Industrial systems, installations and equipment and industrial products -- Structuring principles and reference designation -- Part 8: Properties</t>
  </si>
  <si>
    <t>81790</t>
  </si>
  <si>
    <t>Digital interactive fault diagnosis manual</t>
  </si>
  <si>
    <t>Industrial systems, installations and equipment and industrial products - Structuring principles and reference designation - Part 14: Manufacturing and processing systems</t>
  </si>
  <si>
    <t>75795</t>
  </si>
  <si>
    <t>Standard data element types with associated classification scheme for electric components - Part 6: CDD modelling guideline for the use of concepts</t>
  </si>
  <si>
    <t>76527</t>
  </si>
  <si>
    <t>Standardized product ontology register and transfer by spreadsheets - Part 1: Logical structure for data parcels</t>
  </si>
  <si>
    <t>75796</t>
  </si>
  <si>
    <t>Standard data element types with associated classification scheme - Part 1: Definitions - Principles and methods</t>
  </si>
  <si>
    <t>81202</t>
  </si>
  <si>
    <t>Standard data element types with  associated classification scheme - Part 7: Data dictionary of cross-domain concepts</t>
  </si>
  <si>
    <t>prEN IEC 63485</t>
  </si>
  <si>
    <t>prEN IEC 81346-8</t>
  </si>
  <si>
    <t>prEN IEC 82079-4</t>
  </si>
  <si>
    <t>prEN 81346-2:2025</t>
  </si>
  <si>
    <t>prEN IEC 81346-14:2025</t>
  </si>
  <si>
    <t>EN IEC 60445:2021/prA1:2025</t>
  </si>
  <si>
    <t>prEN IEC 61360-6</t>
  </si>
  <si>
    <t>prEN IEC 62656-1</t>
  </si>
  <si>
    <t>prEN IEC 61360-1</t>
  </si>
  <si>
    <t>prEN IEC 61360-7:2025</t>
  </si>
  <si>
    <t>Opomba: Pregled je pripravljen glede na podatke, ki so bili na dan 12.09.2025 na voljo v aplikaciji SES.</t>
  </si>
  <si>
    <t>Product Specific Rules for rotating electrical machines and approach for environmental product and material efficiency assessments</t>
  </si>
  <si>
    <t>Rotating electrical machines - Part 14: Mechanical vibration of certain machines with shaft heights 56 mm and higher - Measurement, evaluation and limits of vibration severity</t>
  </si>
  <si>
    <t>Rotating electrical machines - Part 30-2: Efficiency classes of variable speed AC motors (IE-code)</t>
  </si>
  <si>
    <t>Dimensions and output series for rotating electrical machines - Part 2: Frame numbers 355 to 1 000 and flange numbers 1 180 to 2 360</t>
  </si>
  <si>
    <t>81588</t>
  </si>
  <si>
    <t>82057</t>
  </si>
  <si>
    <t>81009</t>
  </si>
  <si>
    <t>prEN 50769</t>
  </si>
  <si>
    <t>prEN IEC 60034-14</t>
  </si>
  <si>
    <t>prEN IEC 60034-30-2</t>
  </si>
  <si>
    <t>EN IEC 60034-5:2020/prAA:2025</t>
  </si>
  <si>
    <t>prEN IEC 60034-8:2025</t>
  </si>
  <si>
    <t>prEN IEC 60072-3:2025</t>
  </si>
  <si>
    <t>prEN IEC 60034-26:2025</t>
  </si>
  <si>
    <t>FprEN IEC 60034-1:2025</t>
  </si>
  <si>
    <t>FprEN IEC 60034-30-1:2025</t>
  </si>
  <si>
    <t xml:space="preserve">IEC/TC2 </t>
  </si>
  <si>
    <t>PNW 2-2253 ED1</t>
  </si>
  <si>
    <t>IEC 60034-14 ED5</t>
  </si>
  <si>
    <t>IEC TS 60034-25 ED5</t>
  </si>
  <si>
    <t>IEC 60034-30-2 ED2</t>
  </si>
  <si>
    <t>IEC TS 60034-39 ED1</t>
  </si>
  <si>
    <t>IEC TS 63573 ED1</t>
  </si>
  <si>
    <t>2/2253/NP</t>
  </si>
  <si>
    <t>2/2257/FDIS</t>
  </si>
  <si>
    <t>2/2246/CDV</t>
  </si>
  <si>
    <t>2/2268/CD</t>
  </si>
  <si>
    <t>2/2254/CD</t>
  </si>
  <si>
    <t>2/2226/CD</t>
  </si>
  <si>
    <t>2/2236/CD</t>
  </si>
  <si>
    <t>2/2224/CDV</t>
  </si>
  <si>
    <t>2/2219/CD</t>
  </si>
  <si>
    <t>2/2235/FDIS</t>
  </si>
  <si>
    <t>2/2221/CD</t>
  </si>
  <si>
    <t>2/2223/CDV</t>
  </si>
  <si>
    <t>Rotating electrical machines - Part 37: Product data and properties for information exchange</t>
  </si>
  <si>
    <t>Amendment 1 - Rotating electrical machines - Part 18-32: Functional evaluation of insulation systems (Type II) - Electrical endurance qualification procedures for form-wound windings</t>
  </si>
  <si>
    <t>Rotating electrical machines - Part 25: AC electrical machines used in power drive systems - Application guide</t>
  </si>
  <si>
    <t>Technical Specifications for adjustable speed pumped storage system and its generator-motor</t>
  </si>
  <si>
    <t>Dimensions and output series for rotating electrical machines - Part 3: Small built-in motors - Flange numbers BF10 to BF50</t>
  </si>
  <si>
    <t>Rotating electrical machines : Technical requirements for electrical sheet metal and strip metal used in electrical machines</t>
  </si>
  <si>
    <t>APUB</t>
  </si>
  <si>
    <t>PRVD</t>
  </si>
  <si>
    <t>IEC/TC2</t>
  </si>
  <si>
    <t>CEN/TC 225 - 5AIDC technologies</t>
  </si>
  <si>
    <t>CEN/TC 310 - Advanced Manufacturing Technologies</t>
  </si>
  <si>
    <t>00224280</t>
  </si>
  <si>
    <t>00224289</t>
  </si>
  <si>
    <t>CEN/TS 17489-5:2025</t>
  </si>
  <si>
    <t>FprCEN/TS 18098</t>
  </si>
  <si>
    <t>FprCEN/TS 18212-1</t>
  </si>
  <si>
    <t>00224277</t>
  </si>
  <si>
    <t>FprCEN/TS 18212-2</t>
  </si>
  <si>
    <t>00224278</t>
  </si>
  <si>
    <t>FprCEN/TS 18214</t>
  </si>
  <si>
    <t>00224283</t>
  </si>
  <si>
    <t>prEN ISO/IEC 2382-37 rev</t>
  </si>
  <si>
    <t>00224285</t>
  </si>
  <si>
    <t>prEN 18184</t>
  </si>
  <si>
    <t>FprEN ISO 27269</t>
  </si>
  <si>
    <t>prCEN ISO/TS 19293 rev</t>
  </si>
  <si>
    <t>00251428</t>
  </si>
  <si>
    <t>prCEN ISO/TS 19844-3 rev</t>
  </si>
  <si>
    <t>00251432</t>
  </si>
  <si>
    <t>prEN ISO 12052</t>
  </si>
  <si>
    <t>prEN ISO 13606-1 rev</t>
  </si>
  <si>
    <t>00251424</t>
  </si>
  <si>
    <t>prEN ISO 13606-3 rev</t>
  </si>
  <si>
    <t>00251426</t>
  </si>
  <si>
    <t>prEN ISO 13606-4 rev</t>
  </si>
  <si>
    <t>00251427</t>
  </si>
  <si>
    <t>prEN ISO 13606-5 rev</t>
  </si>
  <si>
    <t>00251425</t>
  </si>
  <si>
    <t>00251423</t>
  </si>
  <si>
    <t>prEN ISO 16791</t>
  </si>
  <si>
    <t>prEN ISO 20737</t>
  </si>
  <si>
    <t>00251430</t>
  </si>
  <si>
    <t>prEN ISO 27789 rev</t>
  </si>
  <si>
    <t>00251431</t>
  </si>
  <si>
    <t>prEN ISO 27799</t>
  </si>
  <si>
    <t>prEN ISO/IEEE 11073-10103</t>
  </si>
  <si>
    <t>00251429</t>
  </si>
  <si>
    <t>00278659</t>
  </si>
  <si>
    <t>EN 17184:2024/AC:2025</t>
  </si>
  <si>
    <t>00278C12</t>
  </si>
  <si>
    <t>EN 18052:2025</t>
  </si>
  <si>
    <t>EN ISO 14819-2:2021/prA1</t>
  </si>
  <si>
    <t>00278662</t>
  </si>
  <si>
    <t>EN ISO 17573-3:2024/prA1</t>
  </si>
  <si>
    <t>00278660</t>
  </si>
  <si>
    <t>FprCEN ISO/TS 24315-2</t>
  </si>
  <si>
    <t>FprCEN ISO/TS 24315-3</t>
  </si>
  <si>
    <t>FprCEN/TS 16157-11</t>
  </si>
  <si>
    <t>FprEN ISO 17573-2</t>
  </si>
  <si>
    <t>prCEN ISO/TS 25588</t>
  </si>
  <si>
    <t>00278656</t>
  </si>
  <si>
    <t>prEN 12896-8 rev</t>
  </si>
  <si>
    <t>00278658</t>
  </si>
  <si>
    <t>prEN ISO 14907-1 rev</t>
  </si>
  <si>
    <t>00278664</t>
  </si>
  <si>
    <t>prEN ISO 17573-1 rev</t>
  </si>
  <si>
    <t>00278657</t>
  </si>
  <si>
    <t>prEN ISO 17574</t>
  </si>
  <si>
    <t>prEN ISO 19321</t>
  </si>
  <si>
    <t>00278663</t>
  </si>
  <si>
    <t>prEN ISO 21719-1</t>
  </si>
  <si>
    <t>00278654</t>
  </si>
  <si>
    <t>prEN ISO 37444 rev</t>
  </si>
  <si>
    <t>00278661</t>
  </si>
  <si>
    <t>prEN ISO 10303-101 rev</t>
  </si>
  <si>
    <t>00310088</t>
  </si>
  <si>
    <t>prEN ISO 13482</t>
  </si>
  <si>
    <t>00310102</t>
  </si>
  <si>
    <t>00434029</t>
  </si>
  <si>
    <t>00434030</t>
  </si>
  <si>
    <t>CEN/TR 16931-10:2025</t>
  </si>
  <si>
    <t>CEN/TS 16931-5:2025</t>
  </si>
  <si>
    <t>FprCEN/TR 16931-9</t>
  </si>
  <si>
    <t>00434032</t>
  </si>
  <si>
    <t>prCEN/TR 18272-11</t>
  </si>
  <si>
    <t>00434027</t>
  </si>
  <si>
    <t>prCEN/TS 18271</t>
  </si>
  <si>
    <t>00434031</t>
  </si>
  <si>
    <t>prEN 16931-1</t>
  </si>
  <si>
    <t>EN 17017-1:2025</t>
  </si>
  <si>
    <t>FprCEN/TS 17011-4</t>
  </si>
  <si>
    <t>prEN 17011-5</t>
  </si>
  <si>
    <t>00440030</t>
  </si>
  <si>
    <t>00440031</t>
  </si>
  <si>
    <t>00440029</t>
  </si>
  <si>
    <t>European requirements for biometric products – Part 5: Face biometrics</t>
  </si>
  <si>
    <t>Smartcards, similar devices and Secure Elements – criteria to achieve conformity with essential requirements of Regulation (EU) 2024/2847</t>
  </si>
  <si>
    <t>Personal identification - Secure and interoperable European breeder documents - Part 5: Trust establishment and management processes</t>
  </si>
  <si>
    <t>European requirements for biometric products - Part 1: General requirements and application profile definition</t>
  </si>
  <si>
    <t>European requirements for biometric products - Part 2: Interoperability tests</t>
  </si>
  <si>
    <t>ISO/IEC 39794-4 application profile for finger image data in machine-readable travel documents</t>
  </si>
  <si>
    <t>Information technology — Vocabulary — Part 37: Biometrics</t>
  </si>
  <si>
    <t>Financial services - Specification of QR codes for mobile initiated (instant) credit transfers</t>
  </si>
  <si>
    <t>Health informatics - International patient summary (ISO/FDIS 27269:2025)</t>
  </si>
  <si>
    <t>Health informatics — Requirements for a record of a dispense of a medicinal product</t>
  </si>
  <si>
    <t>Health informatics – Identification of medicinal products (IDMP) — Part 3: ISO 11238 implementation guidelines Part 3: Protein substances</t>
  </si>
  <si>
    <t>Health informatics - Digital imaging and communication in medicine (DICOM) including workflow and data management (ISO/DIS 12052:2025)</t>
  </si>
  <si>
    <t>Health informatics — Electronic health record communication — Part 1: Reference model</t>
  </si>
  <si>
    <t>Health informatics — Electronic health record communication — Part 3: Reference archetypes and term lists</t>
  </si>
  <si>
    <t>Health informatics — Electronic health record communication — Part 4: Security</t>
  </si>
  <si>
    <t>Health informatics — Electronic health record communication — Part 5: Interface specification</t>
  </si>
  <si>
    <t>Health informatics - System of concepts to support continuity of care (ISO/DIS 13940:2025)</t>
  </si>
  <si>
    <t>Health informatics - Requirements for international machine-readable coding of medicinal product package identifiers (ISO/DIS 16791:2025)</t>
  </si>
  <si>
    <t>Health informatics --Interoperability of personal health decision support services</t>
  </si>
  <si>
    <t>Health informatics - Identification of medicinal products - Core vocabulary (terms and definitions) for the IDMP Standards (ISO/DIS 22532:2025)</t>
  </si>
  <si>
    <t>Health informatics — Audit trails for electronic health records</t>
  </si>
  <si>
    <t>Health informatics - Information security management in health using ISO/IEC 27002 (ISO/DIS 27799:2025)</t>
  </si>
  <si>
    <t>Health informatics - Device interoperability - Part 10103: Nomenclature - Implantable device, cardiac (ISO/IEEE FDIS 11073-10103:2025)</t>
  </si>
  <si>
    <t>Public transport - Operating raw data and statistics exchange</t>
  </si>
  <si>
    <t>Intelligent transport systems - eSafety - eCall High level application protocols (HLAP) using IP Multimedia Subsystem (IMS) over packet switched networks</t>
  </si>
  <si>
    <t>Intelligent transport systems — Traffic and travel information messages via traffic message coding — Part 2: Event and information codes for Radio Data System-Traffic Message Channel (RDS-TMC) using ALERT-C — Amendment 1</t>
  </si>
  <si>
    <t>Electronic fee collection — System architecture for vehicle-related tolling — Part 3: Data dictionary — Amendment 1</t>
  </si>
  <si>
    <t>Intelligent transport systems - Management of electronic traffic regulations (METR) - Part 2: Operational concepts (ConOps) (ISO/DTR 24315-2:2025)</t>
  </si>
  <si>
    <t>Intelligent transport systems - Management of electronic traffic regulations (METR) - Part 3: System of systems requirements and architecture (SoSR) (ISO/DTS 24315-3:2025)</t>
  </si>
  <si>
    <t>Electronic fee collection - System architecture for vehicle related tolling - Part 2: Vocabulary (ISO/FDIS 17573-2:2025)</t>
  </si>
  <si>
    <t>Electronic fee collection— Image-based tolling systems —Test suite structure and test purposes</t>
  </si>
  <si>
    <t>Public transport - Reference data model - Part 8: Management information &amp; statistics</t>
  </si>
  <si>
    <t>Electronic fee collection — Test procedures for user and fixed equipment — Part 1: Description of test procedures</t>
  </si>
  <si>
    <t>Electronic fee collection — System architecture for vehicle-related tolling — Part 1: Reference model</t>
  </si>
  <si>
    <t>Electronic fee collection - Guidelines for security protection profiles (ISO/DIS 17574:2025)</t>
  </si>
  <si>
    <t>Intelligent transport systems — Cooperative ITS — Dictionary of in-vehicle information (IVI) data structures</t>
  </si>
  <si>
    <t>Electronic fee collection - Personalization of on-board equipment (OBE) - Part 1: Framework (ISO/DIS 21719-1:2025)</t>
  </si>
  <si>
    <t>Electronic fee collection - Charging performance framework</t>
  </si>
  <si>
    <t>Robotics - Safety requirements for service robots (ISO/DIS 13482:2024)</t>
  </si>
  <si>
    <t>Electronic invoicing – Part 11-3: Syntax binding  of CEN/TS 16931-8 to UN/CEFACT XML Industry Invoice</t>
  </si>
  <si>
    <t>Electronic invoicing – Part 12: Study on the internationalization of EN16931-1</t>
  </si>
  <si>
    <t>Electronic invoicing - Part 5: Guidelines on the use of sector or country extensions in conjunction with EN 16931-1, methodology to be applied in the real environment</t>
  </si>
  <si>
    <t>Electronic invoicing — Part 11: e-Receipt syntaxes</t>
  </si>
  <si>
    <t>Electronic invoicing – Functional specification and guidance for the eInvoice Registry of CIUS and  Extensions.</t>
  </si>
  <si>
    <t>Electronic Public Procurement - Architecture - Part 4: Technical architecture</t>
  </si>
  <si>
    <t>Electronic Public Procurement - Architecture - Part 5: Semantic architecture</t>
  </si>
  <si>
    <t>Electronic Public Procurement – Innovation guideline - Part 2-1: Framework and models of innovative developments in procurement</t>
  </si>
  <si>
    <t>Electronic Public Procurement – Innovation guideline – Part 2-2: Identification of standardization activities to support innovative developments in procurement</t>
  </si>
  <si>
    <t>Electronic Public Procurement – Innovation guideline – Part 2-3: Legislation and regulations to enable and support innovative developments in procurement</t>
  </si>
  <si>
    <t>CLC/TC 13/WG 03</t>
  </si>
  <si>
    <t>IEC/TC 13/WG 15</t>
  </si>
  <si>
    <t>Mag. Seliger, Bogdan</t>
  </si>
  <si>
    <t>MOV - Merilna oprema za elektromagnetne veličine - Measuring equipment for electromagnetic quantities</t>
  </si>
  <si>
    <t>Power electronic systems and equipment</t>
  </si>
  <si>
    <t>SAFETY OF ELECTRONIC EQUIPMENT WITHIN THE FIELD OF AUDIO/VIDEO, INFORMATION TECHNOLOGY AND COMMUNICATION TECHNOLOGY</t>
  </si>
  <si>
    <t>Power electronics</t>
  </si>
  <si>
    <t>Safety of machinery: electrotchnical aspects</t>
  </si>
  <si>
    <t xml:space="preserve"> Industrial-process measurement, control and automation</t>
  </si>
  <si>
    <t>Safety of measuring, control and laboratory equipment</t>
  </si>
  <si>
    <t>Measuring equipment for electrical and electromagnetic quantities</t>
  </si>
  <si>
    <t>Safety of electronic equipment within the fields of Audio/Video, Information Technology and Communication Technology</t>
  </si>
  <si>
    <t>Stabilized power supplies</t>
  </si>
  <si>
    <t>Power electronics for electrical transmission and distribution systems</t>
  </si>
  <si>
    <t>Adjustable speed electric power drive systems (PDS)</t>
  </si>
  <si>
    <t>Uninterruptible power systems (UPS)</t>
  </si>
  <si>
    <t>SAFETY OF MACHINERY - ELECTROTECHNICAL ASPECTS</t>
  </si>
  <si>
    <t>Industrial-process measurement, control and automation</t>
  </si>
  <si>
    <t>SYSTEM ASPECTS</t>
  </si>
  <si>
    <t>Measurement and control devices</t>
  </si>
  <si>
    <t>Industrial networks</t>
  </si>
  <si>
    <t>MEASURING EQUIPMENT FOR ELECTRICAL AND ELECTROMAGNETIC QUANTITIES</t>
  </si>
  <si>
    <t>ANALYZING EQUIPMENT</t>
  </si>
  <si>
    <t xml:space="preserve">CLC/TC 22X </t>
  </si>
  <si>
    <t xml:space="preserve">CLC/TC 44X </t>
  </si>
  <si>
    <t xml:space="preserve">CLC/TC 65CX </t>
  </si>
  <si>
    <t>CLC/TC 66X</t>
  </si>
  <si>
    <t>CLC/TC 85X</t>
  </si>
  <si>
    <t>CLC/TC 108X</t>
  </si>
  <si>
    <t xml:space="preserve">IEC/TC 22 </t>
  </si>
  <si>
    <t>IEC/SC 22E</t>
  </si>
  <si>
    <t>IEC/SC 22F</t>
  </si>
  <si>
    <t>IEC/SC 22G</t>
  </si>
  <si>
    <t>IEC/SC 22H</t>
  </si>
  <si>
    <t>IEC/TC 44</t>
  </si>
  <si>
    <t>IEC/TC 65</t>
  </si>
  <si>
    <t>IEC/SC 65A</t>
  </si>
  <si>
    <t>IEC/SC 65B</t>
  </si>
  <si>
    <t>IEC/SC 65C</t>
  </si>
  <si>
    <t>IEC/SC 65E</t>
  </si>
  <si>
    <t>IEC/TC 85</t>
  </si>
  <si>
    <t>IEC/TC 108</t>
  </si>
  <si>
    <t>81451</t>
  </si>
  <si>
    <t>prEN IEC 62909-3</t>
  </si>
  <si>
    <t>81297</t>
  </si>
  <si>
    <t>EN IEC 61800-5-1:2023/prA1</t>
  </si>
  <si>
    <t>80632</t>
  </si>
  <si>
    <t>prEN IEC 63285-3</t>
  </si>
  <si>
    <t>80484</t>
  </si>
  <si>
    <t>EN 62040-5-3:2017/prA1</t>
  </si>
  <si>
    <t>80337</t>
  </si>
  <si>
    <t>prEN IEC 62040-5-1</t>
  </si>
  <si>
    <t>79505</t>
  </si>
  <si>
    <t>prEN IEC 61204-3</t>
  </si>
  <si>
    <t>79495</t>
  </si>
  <si>
    <t>79426</t>
  </si>
  <si>
    <t>78985</t>
  </si>
  <si>
    <t>prEN IEC 63532</t>
  </si>
  <si>
    <t>78921</t>
  </si>
  <si>
    <t>prEN IEC 62477-2</t>
  </si>
  <si>
    <t>78772</t>
  </si>
  <si>
    <t>77947</t>
  </si>
  <si>
    <t>EN 61800-5-2:2017/prA1</t>
  </si>
  <si>
    <t>76769</t>
  </si>
  <si>
    <t>76200</t>
  </si>
  <si>
    <t>75924</t>
  </si>
  <si>
    <t>prEN IEC 62310-1</t>
  </si>
  <si>
    <t>74453</t>
  </si>
  <si>
    <t>EN 62747:2014/prA2:2025</t>
  </si>
  <si>
    <t>79656</t>
  </si>
  <si>
    <t>prEN IEC 62909-3:2023</t>
  </si>
  <si>
    <t>73429</t>
  </si>
  <si>
    <t>prEN IEC 61800-9-1:2022</t>
  </si>
  <si>
    <t>72513</t>
  </si>
  <si>
    <t>prEN IEC 62998-1</t>
  </si>
  <si>
    <t>80395</t>
  </si>
  <si>
    <t>prEN IEC 61496-2</t>
  </si>
  <si>
    <t>80393</t>
  </si>
  <si>
    <t>77624</t>
  </si>
  <si>
    <t>prEN IEC 62745</t>
  </si>
  <si>
    <t>76011</t>
  </si>
  <si>
    <t>79684</t>
  </si>
  <si>
    <t>prEN IEC 61496-1</t>
  </si>
  <si>
    <t>80394</t>
  </si>
  <si>
    <t>prEN IEC 60204-1</t>
  </si>
  <si>
    <t>77271</t>
  </si>
  <si>
    <t>prEN IEC 62046:2024</t>
  </si>
  <si>
    <t>74965</t>
  </si>
  <si>
    <t>prEN IEC 61069-4</t>
  </si>
  <si>
    <t>80692</t>
  </si>
  <si>
    <t>prEN IEC 61069-1</t>
  </si>
  <si>
    <t>80684</t>
  </si>
  <si>
    <t>prEN IEC 63278-5</t>
  </si>
  <si>
    <t>80702</t>
  </si>
  <si>
    <t>prEN IEC 61069-3</t>
  </si>
  <si>
    <t>80693</t>
  </si>
  <si>
    <t>prEN IEC 62714-6</t>
  </si>
  <si>
    <t>78310</t>
  </si>
  <si>
    <t>prEN IEC 61069-5</t>
  </si>
  <si>
    <t>80691</t>
  </si>
  <si>
    <t>prEN IEC 62264-5</t>
  </si>
  <si>
    <t>75927</t>
  </si>
  <si>
    <t>EN IEC 62443-3-3:2019/prAA</t>
  </si>
  <si>
    <t>79830</t>
  </si>
  <si>
    <t>EN IEC 62443-4-2:2019/prAA</t>
  </si>
  <si>
    <t>79973</t>
  </si>
  <si>
    <t>prEN IEC 62337</t>
  </si>
  <si>
    <t>81011</t>
  </si>
  <si>
    <t>prEN IEC 61069-6</t>
  </si>
  <si>
    <t>80690</t>
  </si>
  <si>
    <t>prEN IEC 63280</t>
  </si>
  <si>
    <t>74967</t>
  </si>
  <si>
    <t>prEN IEC 61069-2</t>
  </si>
  <si>
    <t>80683</t>
  </si>
  <si>
    <t>prEN IEC 61802</t>
  </si>
  <si>
    <t>76669</t>
  </si>
  <si>
    <t>prEN IEC 63270-2</t>
  </si>
  <si>
    <t>80313</t>
  </si>
  <si>
    <t>76733</t>
  </si>
  <si>
    <t>prEN IEC 61406-1</t>
  </si>
  <si>
    <t>81007</t>
  </si>
  <si>
    <t>prEN IEC 62264-7</t>
  </si>
  <si>
    <t>75715</t>
  </si>
  <si>
    <t>75926</t>
  </si>
  <si>
    <t>80104</t>
  </si>
  <si>
    <t>78766</t>
  </si>
  <si>
    <t>prEN IEC 61069-8</t>
  </si>
  <si>
    <t>80688</t>
  </si>
  <si>
    <t>prEN IEC 61069-7</t>
  </si>
  <si>
    <t>80689</t>
  </si>
  <si>
    <t>prEN IEC 63538</t>
  </si>
  <si>
    <t>79184</t>
  </si>
  <si>
    <t>prEN IEC 61298-4</t>
  </si>
  <si>
    <t>78669</t>
  </si>
  <si>
    <t>prEN IEC 63187</t>
  </si>
  <si>
    <t>74726</t>
  </si>
  <si>
    <t>79798</t>
  </si>
  <si>
    <t>prEN IEC 61508-1:2025</t>
  </si>
  <si>
    <t>76739</t>
  </si>
  <si>
    <t>prEN IEC 61508-7:2025</t>
  </si>
  <si>
    <t>76732</t>
  </si>
  <si>
    <t>prEN IEC 62828-2:2025</t>
  </si>
  <si>
    <t>78403</t>
  </si>
  <si>
    <t>prEN IEC 61508-5:2025</t>
  </si>
  <si>
    <t>76734</t>
  </si>
  <si>
    <t>75925</t>
  </si>
  <si>
    <t>prEN IEC 61508-4:2025</t>
  </si>
  <si>
    <t>76735</t>
  </si>
  <si>
    <t>prEN IEC 61508-2:2025</t>
  </si>
  <si>
    <t>76738</t>
  </si>
  <si>
    <t>prEN IEC 61508-3:2025</t>
  </si>
  <si>
    <t>76736</t>
  </si>
  <si>
    <t>prEN IEC 62828-1:2025</t>
  </si>
  <si>
    <t>78404</t>
  </si>
  <si>
    <t>77435</t>
  </si>
  <si>
    <t>prEN IEC 61298-2:2024</t>
  </si>
  <si>
    <t>78671</t>
  </si>
  <si>
    <t>prEN IEC 61285:2024</t>
  </si>
  <si>
    <t>77443</t>
  </si>
  <si>
    <t>prEN IEC 62541-24:2024</t>
  </si>
  <si>
    <t>78077</t>
  </si>
  <si>
    <t>prEN IEC 62541-4:2024</t>
  </si>
  <si>
    <t>77438</t>
  </si>
  <si>
    <t>prEN IEC 61514-2:2024</t>
  </si>
  <si>
    <t>74528</t>
  </si>
  <si>
    <t>prEN IEC 62541-2:2024</t>
  </si>
  <si>
    <t>78086</t>
  </si>
  <si>
    <t>prEN IEC 62541-12:2024</t>
  </si>
  <si>
    <t>77441</t>
  </si>
  <si>
    <t>prEN IEC 62541-11:2024</t>
  </si>
  <si>
    <t>77447</t>
  </si>
  <si>
    <t>prEN IEC 62541-100:2024</t>
  </si>
  <si>
    <t>77442</t>
  </si>
  <si>
    <t>prEN IEC 62541-13:2024</t>
  </si>
  <si>
    <t>77492</t>
  </si>
  <si>
    <t>prEN IEC 62541-23:2024</t>
  </si>
  <si>
    <t>78078</t>
  </si>
  <si>
    <t>prEN IEC 62541-22:2024</t>
  </si>
  <si>
    <t>78079</t>
  </si>
  <si>
    <t>prEN IEC 62541-16:2024</t>
  </si>
  <si>
    <t>78085</t>
  </si>
  <si>
    <t>EN IEC 61326-1:2021/prAA:2023</t>
  </si>
  <si>
    <t>75662</t>
  </si>
  <si>
    <t>75975</t>
  </si>
  <si>
    <t>prEN IEC 62541-17:2024</t>
  </si>
  <si>
    <t>78084</t>
  </si>
  <si>
    <t>prEN IEC 62541-20:2024</t>
  </si>
  <si>
    <t>78081</t>
  </si>
  <si>
    <t>prEN IEC 62541-1:2024</t>
  </si>
  <si>
    <t>78087</t>
  </si>
  <si>
    <t>prEN IEC 62541-10:2024</t>
  </si>
  <si>
    <t>77448</t>
  </si>
  <si>
    <t>prEN IEC 62541-3:2024</t>
  </si>
  <si>
    <t>77439</t>
  </si>
  <si>
    <t>prEN IEC 62541-14:2024</t>
  </si>
  <si>
    <t>77440</t>
  </si>
  <si>
    <t>prEN IEC 62541-6:2024</t>
  </si>
  <si>
    <t>77436</t>
  </si>
  <si>
    <t>prEN IEC 62541-5:2024</t>
  </si>
  <si>
    <t>77437</t>
  </si>
  <si>
    <t>prEN IEC 61514:2024</t>
  </si>
  <si>
    <t>74527</t>
  </si>
  <si>
    <t>prEN IEC 62541-9:2024</t>
  </si>
  <si>
    <t>77449</t>
  </si>
  <si>
    <t>prEN IEC 62541-8:2024</t>
  </si>
  <si>
    <t>77434</t>
  </si>
  <si>
    <t>prEN IEC 61298-1:2024</t>
  </si>
  <si>
    <t>78672</t>
  </si>
  <si>
    <t>prEN IEC 61298-3:2024</t>
  </si>
  <si>
    <t>78670</t>
  </si>
  <si>
    <t>prEN IEC 62541-19:2024</t>
  </si>
  <si>
    <t>78082</t>
  </si>
  <si>
    <t>prEN IEC 62541-21:2024</t>
  </si>
  <si>
    <t>78080</t>
  </si>
  <si>
    <t>EN IEC 61131-2:202X/FprAA:2025</t>
  </si>
  <si>
    <t>77429</t>
  </si>
  <si>
    <t>EN IEC 61131-2:202X</t>
  </si>
  <si>
    <t>61768</t>
  </si>
  <si>
    <t>prEN IEC 61010-2-012</t>
  </si>
  <si>
    <t>79488</t>
  </si>
  <si>
    <t>prEN IEC 61010-2-011</t>
  </si>
  <si>
    <t>74774</t>
  </si>
  <si>
    <t>79513</t>
  </si>
  <si>
    <t>74775</t>
  </si>
  <si>
    <t>EN IEC 61010-2-101:2022/prAB</t>
  </si>
  <si>
    <t>77692</t>
  </si>
  <si>
    <t>75016</t>
  </si>
  <si>
    <t>prEN IEC 61010-2-020:2024</t>
  </si>
  <si>
    <t>79489</t>
  </si>
  <si>
    <t>FprEN IEC 61010-2-034:2023</t>
  </si>
  <si>
    <t>74560</t>
  </si>
  <si>
    <t>FprEN IEC 61010-2-032:2023</t>
  </si>
  <si>
    <t>76088</t>
  </si>
  <si>
    <t>FprEN IEC 61010-2-033:2023</t>
  </si>
  <si>
    <t>76087</t>
  </si>
  <si>
    <t>FprEN IEC 61010-2-030:2023</t>
  </si>
  <si>
    <t>76086</t>
  </si>
  <si>
    <t>prEN IEC 61557-19</t>
  </si>
  <si>
    <t>80943</t>
  </si>
  <si>
    <t>prEN IEC 61557-12-2</t>
  </si>
  <si>
    <t>81230</t>
  </si>
  <si>
    <t>74557</t>
  </si>
  <si>
    <t>prEN IEC 62586-1</t>
  </si>
  <si>
    <t>81440</t>
  </si>
  <si>
    <t>prEN IEC 61557-12</t>
  </si>
  <si>
    <t>81224</t>
  </si>
  <si>
    <t>80091</t>
  </si>
  <si>
    <t>prEN IEC 62586-2</t>
  </si>
  <si>
    <t>81498</t>
  </si>
  <si>
    <t>80099</t>
  </si>
  <si>
    <t>prEN IEC 62911:2024</t>
  </si>
  <si>
    <t>75330</t>
  </si>
  <si>
    <t>prEN IEC 63316:2023</t>
  </si>
  <si>
    <t>76095</t>
  </si>
  <si>
    <t>Bi-directional grid connected power converters - Part 3: EMC requirements and test methods</t>
  </si>
  <si>
    <t>Adjustable speed electrical power drive systems - Part 5-1: Safety requirements - Electrical, thermal and energy</t>
  </si>
  <si>
    <t>Uninterruptible power systems (UPS) - Part 5-3: DC output UPS - Performance and test requirements</t>
  </si>
  <si>
    <t>Uninterruptible power systems (UPS) - Part 5-1: DC output UPS - Safety requirements</t>
  </si>
  <si>
    <t>Low-voltage switch mode power supplies - Part 3: Electromagnetic compatibility (EMC)</t>
  </si>
  <si>
    <t>Determination of power losses in high-voltage direct current (HVDC) converter stations</t>
  </si>
  <si>
    <t>Interlink converters (ILC) - Safety and performance requirements</t>
  </si>
  <si>
    <t>Shunt-connected active correction devices (ACD)</t>
  </si>
  <si>
    <t>Adjustable speed electrical power drive systems - Part 5-2: Safety requirements - Functional</t>
  </si>
  <si>
    <t>Uninterruptible power systems (UPS) - Part 1: Safety requirements</t>
  </si>
  <si>
    <t>Energy Storage Power Converter (ESPC) Sub-System for use in Electrical Energy Storage Systems (EESS) - Part 3: Method of specifying the performance and test requirements</t>
  </si>
  <si>
    <t>Static transfer systems (STS) - Part 1: General and safety requirements</t>
  </si>
  <si>
    <t>Safety of machinery - Safety-related sensors used for the protection of persons</t>
  </si>
  <si>
    <t>Safety of machinery - Electro-sensitive protective equipment - Part 2: Particular requirements for equipment using active opto-electronic protective devices (AOPDs)</t>
  </si>
  <si>
    <t>Safety of machinery - Protection against corruption</t>
  </si>
  <si>
    <t>Safety of machinery - Requirements for cableless control systems of machinery</t>
  </si>
  <si>
    <t>Safety of machinery - Functional safety of safety-related control systems</t>
  </si>
  <si>
    <t>Safety of machinery - Electro-sensitive protective equipment - Part 1: General requirements and tests</t>
  </si>
  <si>
    <t>Safety of machinery - Electrical equipment of machines - Part 1: General requirements</t>
  </si>
  <si>
    <t>Safety of machinery - Application of protective equipment to detect the presence of persons</t>
  </si>
  <si>
    <t>Evaluation of system properties for the purpose of system assessment - Part 4: Assessment of system performance</t>
  </si>
  <si>
    <t>Evaluation of system properties for the purpose of system assessment - Part 1: Terminology and basic concepts</t>
  </si>
  <si>
    <t>Asset administration shell for industrial applications - Part 5: Interfaces</t>
  </si>
  <si>
    <t>Evaluation of system properties for the purpose of system assessment - Part 3: Assessment of system functionality</t>
  </si>
  <si>
    <t>Evaluation of system properties for the purpose of system assessment - Part 5: Assessment of system dependability</t>
  </si>
  <si>
    <t>Enterprise-control system integration - Part 5: Business to manufacturing transactions</t>
  </si>
  <si>
    <t>Industrial communication networks - Network and system security - Part 3-3: System security requirements and security levels</t>
  </si>
  <si>
    <t>Security for industrial automation and control systems - Part 4-2: Technical security requirements for IACS components</t>
  </si>
  <si>
    <t>Commissioning of electrical, instrumentation and control systems in the process industry - Specific phases and milestones</t>
  </si>
  <si>
    <t>Evaluation of system properties for the purpose of system assessment - Part 6: Assessment of system operability</t>
  </si>
  <si>
    <t>Automation engineering of modular systems in the process industry - General concept and interfaces</t>
  </si>
  <si>
    <t>Industrial-process measurement, control and automation - Evaluation of system properties for the purpose of system assessment - Part 2: Assessment methodology</t>
  </si>
  <si>
    <t>Test specification for IEC/IEEE 60802</t>
  </si>
  <si>
    <t>Industrial automation equipment and systems - Part 2: Algorithm verification methods</t>
  </si>
  <si>
    <t>Functional safety of electrical/electronic/programmable electronic safety-related systems - Part 6: Guidelines on the application of IEC 61508-2 and IEC 61508-3 (see Functional Safety and IEC 61508)</t>
  </si>
  <si>
    <t>Identification link - Part 1: General requirements</t>
  </si>
  <si>
    <t>Enterprise-control system integration - Part 7: Alias service model</t>
  </si>
  <si>
    <t>Enterprise-control system integration - Part 4: Objects models attributes for manufacturing operations management integration</t>
  </si>
  <si>
    <t>Reference conditions and procedures for testing industrial and process measurement transmitters - Part 3: Specific procedures for temperature transmitters</t>
  </si>
  <si>
    <t>Evaluation of system properties for the purpose of system assessment - Part 8: Assessment of other system properties</t>
  </si>
  <si>
    <t>Evaluation of system properties for the purpose of system assessment - Part 7: Assessment of system safety</t>
  </si>
  <si>
    <t>Lifecycle-events: Information models and services</t>
  </si>
  <si>
    <t>Process measurement and control devices - General methods and procedures for evaluating performance - Part 4: Evaluation report content</t>
  </si>
  <si>
    <t>Functional safety - Part 1: Framework for safety critical E/E/PE systems for defence industry applications</t>
  </si>
  <si>
    <t>Electrical equipment for measurement, control and laboratory use - EMC requirements - Part 2-6: Particular requirements - In vitro diagnostic (IVD) medical equipment</t>
  </si>
  <si>
    <t>Functional safety of electrical/electronic/programmable electronic safety-related systems - Part 1: General requirements</t>
  </si>
  <si>
    <t>Functional safety of electrical/electronic/programmable electronic safety-related systems - Part 7: Overview of techniques and measures</t>
  </si>
  <si>
    <t>Reference conditions and procedures for testing industrial and process measurement transmitters - Part 2: Specific procedures for pressure transmitters</t>
  </si>
  <si>
    <t>Functional safety of electrical/electronic/programmable electronic safety-related systems - Part 5: Examples of methods for the determination of safety integrity levels</t>
  </si>
  <si>
    <t>Functional safety of electrical/electronic/programmable electronic safety-related systems - Part 4: Definitions and abbreviations</t>
  </si>
  <si>
    <t>Functional safety of electrical/electronic/programmable electronic safety-related systems - Part 2: Requirements for electrical/electronic/programmable electronic safety-related systems</t>
  </si>
  <si>
    <t>Functional safety of electrical/electronic/programmable electronic safety-related systems - Part 3: Software requirements</t>
  </si>
  <si>
    <t>Reference conditions and procedures for testing industrial and process measurement transmitters - Part 1: General procedures for all types of transmitters</t>
  </si>
  <si>
    <t>Process measurement and control devices - General methods and procedures for evaluating performance - Part 2: Tests under reference conditions</t>
  </si>
  <si>
    <t>Industrial-process control - Safety of analyser houses</t>
  </si>
  <si>
    <t>OPC unified architecture - Part 24: Scheduler</t>
  </si>
  <si>
    <t>OPC unified architecture - Part 4: Services</t>
  </si>
  <si>
    <t>Industrial process control systems - Part 2: Methods of evaluating the performance of intelligent valve positioners with pneumatic outputs mounted on an actuator valve assembly</t>
  </si>
  <si>
    <t>OPC unified architecture - Part 2: Security model</t>
  </si>
  <si>
    <t>OPC unified architecture - Part 12: Discovery and global services</t>
  </si>
  <si>
    <t>OPC unified architecture - Part 11: Historical access</t>
  </si>
  <si>
    <t>OPC unified architecture - Part 100: Device interface</t>
  </si>
  <si>
    <t>OPC unified architecture - Part 13: Aggregates</t>
  </si>
  <si>
    <t>OPC unified architecture - Part 23: Common referencetypes</t>
  </si>
  <si>
    <t>OPC unified architecture - Part 22: Base network model</t>
  </si>
  <si>
    <t>OPC unified architecture - Part 16: State machines</t>
  </si>
  <si>
    <t>Electrical equipment for measurement, control and laboratory use - EMC requirements - Part 1: General requirements</t>
  </si>
  <si>
    <t>Batch control - Part 1: Models and terminology</t>
  </si>
  <si>
    <t>OPC unified architecture - Part 17: Alias names</t>
  </si>
  <si>
    <t>OPC unified architecture - Part 20: File transfer</t>
  </si>
  <si>
    <t>OPC unified architecture - Part 1: Overview and concepts</t>
  </si>
  <si>
    <t>OPC unified architecture - Part 10: Programs</t>
  </si>
  <si>
    <t>OPC unified architecture - Part 3: Address space model</t>
  </si>
  <si>
    <t>OPC unified architecture - Part 14: Pubsub</t>
  </si>
  <si>
    <t>OPC unified architecture - Part 6: Mappings</t>
  </si>
  <si>
    <t>OPC unified architecture - Part 5: Information model</t>
  </si>
  <si>
    <t>Industrial-process control systems - Methods of evaluating the performance of valve positioners with pneumatic outputs</t>
  </si>
  <si>
    <t>OPC unified architecture - Part 9: Alarms and conditions</t>
  </si>
  <si>
    <t>OPC unified architecture - Part 8: Data access</t>
  </si>
  <si>
    <t>Process measurement and control devices - General methods and procedures for evaluating performance - Part 1: General considerations</t>
  </si>
  <si>
    <t>Process measurement and control devices - General methods and procedures for evaluating performance - Part 3: Tests for the effects of influence quantities</t>
  </si>
  <si>
    <t>OPC unified architecture - Part 19: Dictionary reference</t>
  </si>
  <si>
    <t>OPC unified architecture - Part 21: Device onboarding</t>
  </si>
  <si>
    <t>Industrial-process measurement and control - Programmable controllers - Part 2: Equipment requirements and tests</t>
  </si>
  <si>
    <t>Safety requirements for electrical equipment for measurement, control, and laboratory use - Part 2-012: Particular requirements for climatic and environmental testing and other temperature conditioning equipment</t>
  </si>
  <si>
    <t>Safety requirements for electrical equipment for measurement, control, and laboratory use - Part 2-011: Particular requirements for refrigerating equipment</t>
  </si>
  <si>
    <t>Safety requirements for electrical equipment for measurement, control, and laboratory use - Part 2-101 Particular requirements for in vitro diagnostic (IVD) medical equipment</t>
  </si>
  <si>
    <t>Amendment 2 - Safety requirements for electrical equipment for measurement, control, and laboratory use - Part 1: General requirements</t>
  </si>
  <si>
    <t>Safety requirements for electrical equipment for measurement, control, and laboratory use - Part 2-020: Particular requirements for laboratory centrifuges</t>
  </si>
  <si>
    <t>Safety requirements for electrical equipment for measurement, control, and laboratory use - Part 2-034: Particular requirements for measurement equipment for insulation resistance and test equipment for electric strength</t>
  </si>
  <si>
    <t>Safety requirements for electrical equipment for measurement, control, and laboratory use - Part 2-032: Particular requirements for hand-held and hand-manipulated current sensors for electrical test and measurement</t>
  </si>
  <si>
    <t>Safety requirements for electrical equipment for measurement, control, and laboratory use - Part 2-033: Particular requirements for hand-held multimeters and other meters for domestic and professional use, capable of measuring mains voltage</t>
  </si>
  <si>
    <t>Safety requirements for electrical equipment for measurement, control, and laboratory use - Part 2-030: Particular requirements for equipment having testing or measuring circuits</t>
  </si>
  <si>
    <t>Electrical safety in low voltage distribution systems up to 1.000 v AC and 1.500 v DC - Equipment for testing, monitoring or measuring the protective measures in energy distribution system - Part 19: Monitoring device for earthing impedance in IT-systems</t>
  </si>
  <si>
    <t>Electrical safety in low voltage distribution systems up to 1 000 v AC and 1 500 v DC - Equipment for testing, measuring or monitoring of protective measures - Part 12-2: Functional test procedure for PMD and epmf</t>
  </si>
  <si>
    <t>Power quality measurement in power supply systems - Part 1: Power quality instruments (PQI)</t>
  </si>
  <si>
    <t>Electrical safety in low voltage distribution systems up to 1 000 v AC and 1 500 v DC - Equipment for testing, measuring or monitoring of protective measures - Part 12: Power metering and monitoring devices (PMD)</t>
  </si>
  <si>
    <t>Electrical safety in low voltage distribution systems up to 1 000 V AC and 1 500 V DC - Equipment for testing, measuring or monitoring of protective measures - Part 9: Equipment for insulation fault location in IT systems</t>
  </si>
  <si>
    <t>Power quality measurement in power supply systems - Part 2: Functional tests and uncertainty requirements</t>
  </si>
  <si>
    <t>Measuring equipment for electrical and electromagnetic quantities - Environmental aspects</t>
  </si>
  <si>
    <t>Audio, video and information technology equipment - Routine electrical safety testing in production</t>
  </si>
  <si>
    <t>Audio/video, information and communication technology equipment - Safety - Power transfer between communications equipment ports using communications cabling at ≥ 60 vd.c. and AC</t>
  </si>
  <si>
    <t>CLC/TC 22</t>
  </si>
  <si>
    <t>CLC/TC 44</t>
  </si>
  <si>
    <t xml:space="preserve">CLC/TC 66X - </t>
  </si>
  <si>
    <t>CLC/TC 66X -</t>
  </si>
  <si>
    <t>SIST EN IEC 61326-1:2021</t>
  </si>
  <si>
    <t>Električna oprema za merjenje, nadzor in laboratorijsko uporabo - Zahteve za elektromagnetno združljivost (EMC) - 1. del: Splošne zahteve (IEC 61326-1:2020)</t>
  </si>
  <si>
    <t>SIST EN IEC 60204-11:2019</t>
  </si>
  <si>
    <t>Safety of machinery - Electrical equipment of machines - Part 11: Requirements for HV equipment for voltages above 1 000 V a.c. or 1 500 V d.c. and not exceeding 36 kV</t>
  </si>
  <si>
    <t>EN IEC 62368-1:2024</t>
  </si>
  <si>
    <t>Oprema za avdio/video, informacijsko in komunikacijsko tehnologijo - 1. del: Varnostne zahteve (IEC 62368-1:2014, spremenjen)</t>
  </si>
  <si>
    <t>SIST EN IEC 62368-1:2024/A11:2024</t>
  </si>
  <si>
    <t>Oprema za avdio/video, informacijsko in komunikacijsko tehnologijo - 1. del: Varnostne zahteve - Dopolnilo A11</t>
  </si>
  <si>
    <t>EN 62586-1:2017</t>
  </si>
  <si>
    <t>EN 62911 ED2 (če bo zaključen v letu 2025) plan 11-2025</t>
  </si>
  <si>
    <t>EN IEC 62477-1:2023</t>
  </si>
  <si>
    <t>Varnostne zahteve za močnostne elektronske pretvorniške sisteme in opreme - 1. del: Splošno (IEC 62477-1:2022)</t>
  </si>
  <si>
    <t>EN IEC 62477-1:2023/AC:2024-04</t>
  </si>
  <si>
    <t xml:space="preserve">Varnostne zahteve za močnostne elektronske pretvorniške sisteme in opremo - 1. del: Splošno - Popravek AC </t>
  </si>
  <si>
    <t>EN IEC 62368-3:2020</t>
  </si>
  <si>
    <t>Oprema za avdio/video, informacijsko in komunikacijsko tehnologijo - 3. del: Vidiki varnosti za prenos enosmerne moči skozi komunikacijske kable ali porte</t>
  </si>
  <si>
    <t>IEC/TC 65 in CLC/TC 65</t>
  </si>
  <si>
    <t>IEC/TC 66 in CLC/TC 66</t>
  </si>
  <si>
    <t>IEC/TC 22</t>
  </si>
  <si>
    <t>IEC/TC 22 in CLC/TC 22 IEC/SC 22F (GA IEC  sept 2025)</t>
  </si>
  <si>
    <t>IEC/TC 108 - HGBSD (GA IEC sept 2025)</t>
  </si>
  <si>
    <t>IEC/TC 85 WG 8 (GA IEC sept 2025)</t>
  </si>
  <si>
    <t>IEC/TC 85 (GA IEC sept 2025)</t>
  </si>
  <si>
    <t>IEC/TC 44, CLC/TC 44</t>
  </si>
  <si>
    <t>SIST/TC MOV</t>
  </si>
  <si>
    <t>Standardizacija na področju merilne opreme za osnovne električne veličine.</t>
  </si>
  <si>
    <t>Standardizacija na področju opreme za merjenje električne energije in krmiljenje obremenitve.</t>
  </si>
  <si>
    <t>CLC/TC 79 - Alarm systems</t>
  </si>
  <si>
    <t>77381</t>
  </si>
  <si>
    <t>prEN IEC 62676-5</t>
  </si>
  <si>
    <t>79038</t>
  </si>
  <si>
    <t>prEN 50749-1:2025</t>
  </si>
  <si>
    <t>Alarm Systems - Hazard Warning Systems - Part 1: Hazard warning systems for use in residential buildings - System requirements</t>
  </si>
  <si>
    <t>81206</t>
  </si>
  <si>
    <t>prEN IEC 60839-7-X</t>
  </si>
  <si>
    <t>Alarm and electronic security systems - Part 7-x: Message formats and protocols for serial data interfaces in alarm transmission systems - Requirements for common protocol for alarm transmission using the internet protocol (to be confirmed)</t>
  </si>
  <si>
    <t>81472</t>
  </si>
  <si>
    <t>prEN 50726-3</t>
  </si>
  <si>
    <t>prEN 50726-3 Emergency and danger Systems – Part 3: Emergency- and danger-response-systems (EDRS) – Risk management file and examples for applications</t>
  </si>
  <si>
    <t>79040</t>
  </si>
  <si>
    <t>CLC/prTS 50749-7</t>
  </si>
  <si>
    <t>70099</t>
  </si>
  <si>
    <t>FprEN IEC 62676-6:2024</t>
  </si>
  <si>
    <t>81881</t>
  </si>
  <si>
    <t>prEN 50130-4</t>
  </si>
  <si>
    <t>Alarm systems - Part 4: Electromagnetic compatibility - Immunity requirements</t>
  </si>
  <si>
    <t>75251</t>
  </si>
  <si>
    <t>prEN IEC 62820-1-1:2025</t>
  </si>
  <si>
    <t>75606</t>
  </si>
  <si>
    <t>prEN IEC 62820-1-2:2025</t>
  </si>
  <si>
    <t>77666</t>
  </si>
  <si>
    <t>FprEN IEC 62676-4:2025</t>
  </si>
  <si>
    <t>76130</t>
  </si>
  <si>
    <t>prEN 50131-3:2025</t>
  </si>
  <si>
    <t>Alarm systems - Intrusion and hold-up systems - Part 3: Control and indicating equipment</t>
  </si>
  <si>
    <t>68894</t>
  </si>
  <si>
    <t>prEN 50661-7</t>
  </si>
  <si>
    <t>0060</t>
  </si>
  <si>
    <t>73558</t>
  </si>
  <si>
    <t>prEN 50131-1</t>
  </si>
  <si>
    <t>76133</t>
  </si>
  <si>
    <t>prEN 50134-1</t>
  </si>
  <si>
    <t>78651</t>
  </si>
  <si>
    <t>prEN 50131-5-3</t>
  </si>
  <si>
    <t>1000</t>
  </si>
  <si>
    <t>Alarm systems - Intrusion systems - Part 5-3: Requirements for interconnections equipment using radio frequency techniques</t>
  </si>
  <si>
    <t>82246</t>
  </si>
  <si>
    <t>prEN 50136-1</t>
  </si>
  <si>
    <t>EN 50136-1 Alarm systems - Alarm transmission systems and equipment - Part 1: General requirements for alarm transmission systems</t>
  </si>
  <si>
    <t>82562</t>
  </si>
  <si>
    <t>CLC/prTS 50XXX</t>
  </si>
  <si>
    <t>Cloud connected building intercom systems</t>
  </si>
  <si>
    <t>MOC - Mobilne komunikacije - Mobile Communications</t>
  </si>
  <si>
    <t>Drago Majcen</t>
  </si>
  <si>
    <t>Standardizacija na področju telekomunikacij - mobilne komunikacije</t>
  </si>
  <si>
    <t>prEN IEC 62037-7</t>
  </si>
  <si>
    <t>millimetre Wave Transmission (mWT); SDN SBI WIRELESS TRANSPORT â Profiles for HW Inventory Use Cases</t>
  </si>
  <si>
    <t>mWT Coexistence approach between FS and other services Review of compatibility study between FS and other services</t>
  </si>
  <si>
    <t>millimetre Wave Transmission (mWT); planning methodology utilizing new BTA KPI</t>
  </si>
  <si>
    <t>Fibre optic interconnecting devices and passive components - Basic test and measurement procedures - Part 2-50: Tests - Fibre optic connector proof test with static load</t>
  </si>
  <si>
    <t>Optical fibre cables - Part 1-127: Generic specification - Basic optical cable test procedures - Mechanical tests methods - Indoor simulated installation test, method e27</t>
  </si>
  <si>
    <t>Fibre optic interconnecting devices and passive components - Basic test and measurement procedures - Part 3-50: Examinations and measurements - Crosstalk for optical spatial switches</t>
  </si>
  <si>
    <t>Passive RF and microwave devices, intermodulation level measurement - Part 7: Field measurements of passive intermodulation</t>
  </si>
  <si>
    <t>Passive RF and microwave devices, intermodulation level measurement - Part 4: Measurement of passive intermodulation in coaxial cables</t>
  </si>
  <si>
    <t>Passive RF and microwave devices, intermodulation level measurement - Part 2: Measurement of passive intermodulation in coaxial cable assemblies</t>
  </si>
  <si>
    <t>Amendment 1 - Passive RF and microwave devices, intermodulation level measurement - Part 4: Measurement of passive intermodulation in coaxial cables</t>
  </si>
  <si>
    <t>Amendment 1 - Metallic cables and other passive components test methods - Part 4-7: Electromagnetic compatibility (EMC) -Test method for measuring of transfer impedance Z&lt;sub&gt;T&lt;/sub&gt; and screening attenuation a&lt;sub&gt;S&lt;/sub&gt; or coupling attenuation a&lt;sub&gt;C&lt;/sub&gt; of connectors and assemblies - Triaxial tube in tube method</t>
  </si>
  <si>
    <t>Optical circuit boards – Part 2-6: Basic test and measurement procedures – Near field pattern analysis of multimode optical waveguides with rectangular core(s) using encircled flux methodology</t>
  </si>
  <si>
    <t>Fibre optic interconnecting devices and passive components - Basic test and measurement procedures - Part 2-37: Tests - Cable bending for fibre optic protective housings and hardened connectors</t>
  </si>
  <si>
    <t>Optical fibre cables - Part 1-118: Generic specification - Basic optical cable test procedures - Mechanical tests methods - Bending under tension, Method E18</t>
  </si>
  <si>
    <t>ETSI/TC eHEALTH</t>
  </si>
  <si>
    <t>ETSI/TC ERM</t>
  </si>
  <si>
    <t>ETSI/TC ITS</t>
  </si>
  <si>
    <t>ETSI/TC RRS</t>
  </si>
  <si>
    <t>ETSI/TC EMTEL</t>
  </si>
  <si>
    <t>ETSI/TC CABLE</t>
  </si>
  <si>
    <t>ETSI/TC RT</t>
  </si>
  <si>
    <t>ETSI/TC DECT</t>
  </si>
  <si>
    <t>ETSI/TC TCCE</t>
  </si>
  <si>
    <t>ETSI/TC QKD</t>
  </si>
  <si>
    <t>IEC/TC 46</t>
  </si>
  <si>
    <t>IEC/TC 86</t>
  </si>
  <si>
    <t xml:space="preserve">8-TB approval </t>
  </si>
  <si>
    <t xml:space="preserve">2- Early draft </t>
  </si>
  <si>
    <t>6- First complete draft</t>
  </si>
  <si>
    <t>4- Stable draft</t>
  </si>
  <si>
    <t xml:space="preserve">1-  Start of work </t>
  </si>
  <si>
    <t>0 - Creation of WI by WG/TB</t>
  </si>
  <si>
    <t>ADTR</t>
  </si>
  <si>
    <t>NTF - Oskrba z električno energijo - Electricity energy supply systems</t>
  </si>
  <si>
    <t>Mag. Peter Bergant</t>
  </si>
  <si>
    <t>Obratovanje elektroenergetskega sistema v tržnih razmerah ter izračuni kratkostičnih tokov in njihovih termičnih in mehanskih vplivov.</t>
  </si>
  <si>
    <t>CLC/TC 8X</t>
  </si>
  <si>
    <t>System aspects of electrical energy supply</t>
  </si>
  <si>
    <t>IEC/TC 8</t>
  </si>
  <si>
    <t>Systems aspects for electrical energy supply</t>
  </si>
  <si>
    <t>IEC/SC 8A</t>
  </si>
  <si>
    <t>Grid Integration of Renewable Energy Generation</t>
  </si>
  <si>
    <t>IEC/SC 8B</t>
  </si>
  <si>
    <t>Decentralized electrical energy systems</t>
  </si>
  <si>
    <t>IEC/SC 8C</t>
  </si>
  <si>
    <t>Network Management in Interconnected Electric Power Systems</t>
  </si>
  <si>
    <t>IEC/TC 73</t>
  </si>
  <si>
    <t>Short-circuit currents</t>
  </si>
  <si>
    <t>IEC/SyC LVDC</t>
  </si>
  <si>
    <t>Low Voltage Direct Current and Low Voltage Direct Current for Electricity Access</t>
  </si>
  <si>
    <t>IEC/SyC Smart Cities</t>
  </si>
  <si>
    <t>Electrotechnical aspects of Smart Cities</t>
  </si>
  <si>
    <t>IEC/SyC Smart Energy</t>
  </si>
  <si>
    <t>Smart Energy</t>
  </si>
  <si>
    <t>Electrical characteristics of grid-forming generating and storage units to be connected in parallel with electrical networks - definitions and tests</t>
  </si>
  <si>
    <t>Assessment of electrical flexibility services from power network perspective</t>
  </si>
  <si>
    <t>Standard voltages for HVDC supply and HVDC equipment (Proposed horizontal standard)</t>
  </si>
  <si>
    <t>Standard voltages for LVDC supply and LVDC equipment (Proposed horizontal standard)</t>
  </si>
  <si>
    <t>SIST EN 50160:2023</t>
  </si>
  <si>
    <t>Značilnosti napetosti v javnih razdelilnih omrežjih</t>
  </si>
  <si>
    <t>SIST EN 50549-2:2019</t>
  </si>
  <si>
    <t>Zahteve za vzporedno vezavo generatorskih postrojev z razdelilnim omrežjem - 2. del: Vezava s srednjenapetostnim razdelilnim omrežjem do vključno tipa B</t>
  </si>
  <si>
    <t>SIST EN 50549-10:2023</t>
  </si>
  <si>
    <t>Zahteve za vzporedno vezavo generatorskih postrojev z javnim nizkonapetostnim razdelilnim omrežjem - 10. del: Preskusi za oceno skladnosti generatorskih enot</t>
  </si>
  <si>
    <t>IEC/TC 8, CLC/TC 8X</t>
  </si>
  <si>
    <t>CLC/TC 8X AHG
CLC/TC 8X WG 1</t>
  </si>
  <si>
    <t>NVV - Nadzemni vodi in vodniki - Overhead lines and overhead electrical conductors</t>
  </si>
  <si>
    <t>Borut Vertačnik</t>
  </si>
  <si>
    <t>CLC/TC/7X</t>
  </si>
  <si>
    <t>CLC/TC 11</t>
  </si>
  <si>
    <t>CLC/TC 7</t>
  </si>
  <si>
    <t>IEC/TC 11</t>
  </si>
  <si>
    <t>IEC/TC 7</t>
  </si>
  <si>
    <t>CLC IEC/prTS 62818-1</t>
  </si>
  <si>
    <t>CLC IEC/prTS 62818-2</t>
  </si>
  <si>
    <t>prEN IEC 63559</t>
  </si>
  <si>
    <t>prEN 62818</t>
  </si>
  <si>
    <t>prEN IEC 61284</t>
  </si>
  <si>
    <t>PNW 7-763 ED1</t>
  </si>
  <si>
    <t>IEC 63559 ED1</t>
  </si>
  <si>
    <t>IEC 61284 ED3</t>
  </si>
  <si>
    <t>81870</t>
  </si>
  <si>
    <t>81871</t>
  </si>
  <si>
    <t>79654</t>
  </si>
  <si>
    <t>63124</t>
  </si>
  <si>
    <t>73693</t>
  </si>
  <si>
    <t>7/763/NP</t>
  </si>
  <si>
    <t>7/762/CD</t>
  </si>
  <si>
    <t>11/315/CD</t>
  </si>
  <si>
    <t>CLC/TC 7X</t>
  </si>
  <si>
    <t>CLC/TC 11X</t>
  </si>
  <si>
    <t>Overhead lines - Requirements and tests for fittings</t>
  </si>
  <si>
    <t>Overhead electrical conductors - Stress-strain test method for stranded conductors</t>
  </si>
  <si>
    <t>Concentric lay overhead electrical stranded conductors</t>
  </si>
  <si>
    <t>Conductors for overhead lines - Fiber reinforced composite core used as supporting member material - Part 1: Polymeric matrix composite cores</t>
  </si>
  <si>
    <t>Conductors for overhead lines - Fiber reinforced composite core used as supporting member material - Part 2: Metallic matrix composite cores</t>
  </si>
  <si>
    <t>Conductors for overhead lines - Fiber reinforced composite core used as supporting member material</t>
  </si>
  <si>
    <t>SIST EN IEC 63248:2023 + A11</t>
  </si>
  <si>
    <t>Vodniki za nadzemne vode - Prevlečena ali prekrita kovinska žica za koncentrično pletene vodnike (IEC 63248:2022)</t>
  </si>
  <si>
    <t>SIST EN IEC 62641:2023</t>
  </si>
  <si>
    <t>Vodniki za nadzemne vode - Aluminijaste žice in žice iz aluminijeve zlitine za koncentrične pletene vodnike (IEC 62641:2022)</t>
  </si>
  <si>
    <t xml:space="preserve">SIST EN IEC 63248:2023 </t>
  </si>
  <si>
    <t xml:space="preserve"> Vodniki za nadzemne vode - Prevlečena ali prekrita kovinska žica za koncentrično pletene vodnike (IEC 63248:2022)</t>
  </si>
  <si>
    <t>SIST EN IEC 60652:2021</t>
  </si>
  <si>
    <t>Nosilne konstrukcije nadzemnih vodov - Preskusi obremenitev (IEC 60652:2021)</t>
  </si>
  <si>
    <t>SIST EN IEC 61897:2021</t>
  </si>
  <si>
    <t xml:space="preserve"> Nadzemni vodi - Zahteve in preskusi za dušilnike vetrnih vibracij (IEC 61897:2020)</t>
  </si>
  <si>
    <t>SIST EN IEC 61854:2021</t>
  </si>
  <si>
    <t>Nadzemni vodi - Zahteve in preskusi za distančnike (IEC 61854:2020)</t>
  </si>
  <si>
    <t>Overhead electrical conductors</t>
  </si>
  <si>
    <t>Overhead electrical lines exceeding 1 kV a.c. (1,5 kV d.c.)</t>
  </si>
  <si>
    <t>Bare alumunium conductors</t>
  </si>
  <si>
    <t>Overhead lines</t>
  </si>
  <si>
    <t>POD - Prenapetostni odvodniki - Surge aresters</t>
  </si>
  <si>
    <t xml:space="preserve">Andrej Mesarič </t>
  </si>
  <si>
    <t>Standardizacija na področju nadzemnih vodov z nazivno napetostjo nad 1 kV ter vodnikov vseh oblik in materialov zanje.</t>
  </si>
  <si>
    <t>Standardizacija na področju prenapetostnih odvodnikov.</t>
  </si>
  <si>
    <t xml:space="preserve">CLC/SR 37               </t>
  </si>
  <si>
    <t>Surge arresters</t>
  </si>
  <si>
    <t xml:space="preserve">CLC/TC 37A               </t>
  </si>
  <si>
    <t>Low voltage surge protective devices</t>
  </si>
  <si>
    <t>CLC/SR 37B</t>
  </si>
  <si>
    <t>Components for low-voltage surge protection</t>
  </si>
  <si>
    <t>IEC/SC 37A</t>
  </si>
  <si>
    <t>Low-voltage surge protective devices</t>
  </si>
  <si>
    <t>IEC/SC 37B</t>
  </si>
  <si>
    <t>Specific components for surge arresters and surge protective devices</t>
  </si>
  <si>
    <t>IEC/TC 37</t>
  </si>
  <si>
    <t>Low-voltage surge protective devices - Part 11: Surge protective devices connected to AC low-voltage power systems - Requirements and test methods</t>
  </si>
  <si>
    <t>Surge arresters - Part 4: Metal-oxide surge arresters without gaps for a.c. systems</t>
  </si>
  <si>
    <t>Surge arresters - Part 5: Selection and application recommendations</t>
  </si>
  <si>
    <t>Surge Arresters - Part 11: The standard will be developed in conjunction with WG 3.3.11 of the Surge Protective Devices Committee of the IEEE Power and Engineering Society. It is planned to publish the document as a joint logo IEC/IEEE standard.</t>
  </si>
  <si>
    <t>Surge arc suppressor - Part 1: Surge arc suppressor (SAS) devices to protect power line insulation of systems &gt; 1kv a.c.</t>
  </si>
  <si>
    <t>Components for low-voltage surge protective devices - Part 321: Performance requirements and test circuits for silicon PN-junction voltage limiters</t>
  </si>
  <si>
    <t>Components for low-voltage surge protection - Part 322: Selection and application principles for silicon pn-junction voltage limiters</t>
  </si>
  <si>
    <t>Low-voltage surge protective components - Part 361: Surge isolation transformers (SITs) connected to low-voltage distribution system - Requirements and test methods</t>
  </si>
  <si>
    <t>SIST IEC 61643-12:2023</t>
  </si>
  <si>
    <t>Nizkonapetostne naprave za zaščito pred prenapetostnimi udari - 12. del: Naprave za zaščito pred prenapetostnimi udari za nizkonapetostne sisteme - Izbira in načela za uporabo</t>
  </si>
  <si>
    <t>Denis Lenardič</t>
  </si>
  <si>
    <t>Solar photovoltaic energy systems</t>
  </si>
  <si>
    <t>PVS - Fotonapetostni sistemi - Solar photovoltaic energy systems</t>
  </si>
  <si>
    <t>Priprava standardov s področja pretvarjanja sončne energije v električno s pomočjo fotovoltaike.</t>
  </si>
  <si>
    <t>CLC/TC 82</t>
  </si>
  <si>
    <t>IEC/TC 82</t>
  </si>
  <si>
    <t>CEN/TC 312</t>
  </si>
  <si>
    <t>Thermal solar systems and components</t>
  </si>
  <si>
    <t>CLC/TC 82 - Solar photovoltaic energy systems</t>
  </si>
  <si>
    <t>CEN/TC 312 - Thermal solar systems and components</t>
  </si>
  <si>
    <t>Photovoltaic (PV) module safety qualification - Part 2: Requirements for testing</t>
  </si>
  <si>
    <t>Photovoltaic (PV) module safety qualification - Part 1: Requirements for construction</t>
  </si>
  <si>
    <t>Power line communication for DC shutdown equipment - Communication signal, physical layer</t>
  </si>
  <si>
    <t>Photovoltaic power generating systems - EMC requirements and test methods for power conversion equipment</t>
  </si>
  <si>
    <t>Photovoltaic power generating systems connection with grid - Testing of power conversion equipment - Part 3: Basic operations</t>
  </si>
  <si>
    <t>Photovoltaics in buildings - Part 1: BIPV modules</t>
  </si>
  <si>
    <t>Photovoltaic (PV) systems - Requirements for testing, documentation and maintenance - Part 1: Grid connected systems - Documentation, commissioning tests and inspection</t>
  </si>
  <si>
    <t>Terrestrial photovoltaic (PV) modules - Quality system for PV module manufacturing</t>
  </si>
  <si>
    <t>Photovoltaic direct-driven appliance controllers - Part 1: General requirement</t>
  </si>
  <si>
    <t>Photovoltaic systems - Power conditioners - Procedure for measuring efficiency</t>
  </si>
  <si>
    <t>Photovoltaic power generating systems connection with grid - Testing of power conversion equipment - Part 2: Testing environment</t>
  </si>
  <si>
    <t>Photovoltaic power generating systems connection with the grid - Testing for power conversion equipment - Part 5: Electromagnetic compatibility for low frequency conducted disturbances</t>
  </si>
  <si>
    <t>Photovoltaic power generating systems connection with grid - Conformity assessment for power conversion equipment - Part 6: Power control functions and grid support</t>
  </si>
  <si>
    <t>Safety of power converters for use in photovoltaic power systems - Part 3: Particular requirements for electronic devices in combination with photovoltaic elements</t>
  </si>
  <si>
    <t>Photovoltaic (PV) module performance testing and energy rating - Part 4: Standard reference climatic profiles</t>
  </si>
  <si>
    <t>Terrestrial photovoltaic (PV) modules - Design qualification and type approval - Part 2: Test procedures</t>
  </si>
  <si>
    <t>Photovoltaic (PV) module performance testing and energy rating - Part 3: Energy rating of PV modules</t>
  </si>
  <si>
    <t>Concentrator photovoltaic (CPV) modules and assemblies - Safety qualification</t>
  </si>
  <si>
    <t>Photovoltaic power generating systems connection with the grid - Testing of power conversion equipment- Part 1: General requirements</t>
  </si>
  <si>
    <t>Solar trackers - Safety requirements</t>
  </si>
  <si>
    <t>Photovoltaic cells - Part 7: Measurement of flexural strength of crystalline silicon photovoltaic cells</t>
  </si>
  <si>
    <t>Connectors for DC-application in photovoltaic systems - Safety requirements and tests</t>
  </si>
  <si>
    <t>Photovoltaic (PV) array - On-site measurement of current-voltage characteristics</t>
  </si>
  <si>
    <t>Photovoltaic devices - Part 8: Measurement of spectral responsivity of a photovoltaic (PV) device</t>
  </si>
  <si>
    <t>Photovoltaic (PV) module performance testing and energy rating - Part 1: Irradiance and temperature performance measurements and power rating</t>
  </si>
  <si>
    <t>Safety of power converters for use in photovoltaic power systems - Part 1: General requirements</t>
  </si>
  <si>
    <t>Utility-interconnected photovoltaic inverters - Test procedure of islanding prevention measures</t>
  </si>
  <si>
    <t>Terrestrial photovoltaic (PV) modules - Design qualification and type approval - Part 1-1: Special requirements for testing of crystalline silicon photovoltaic (PV) modules</t>
  </si>
  <si>
    <t>Hybrid cpv/PV modules: General characteristics and measurement procedures - Part 1: Performance measurements and power rating - Irradiance and temperature</t>
  </si>
  <si>
    <t>Photovoltaic (PV) arrays - Earth fault protection equipment - Safety and safety-related functionality</t>
  </si>
  <si>
    <t>Photovoltaic pumping systems - Design qualification and performance measurements</t>
  </si>
  <si>
    <t>Safety of power converters for use in photovoltaic power systems - Part 2: Particular requirements for inverters</t>
  </si>
  <si>
    <t>Photovoltaic power generating systems connection with grid - Conformity assessment for power conversion equipment - Part 4: Interface protection and fault ride through</t>
  </si>
  <si>
    <t>Solar trackers - Requirements for the protection of personnel</t>
  </si>
  <si>
    <t>Terrestrial photovoltaic (PV) modules - Design qualification and type approval - Part 1: Test requirements</t>
  </si>
  <si>
    <t>71075</t>
  </si>
  <si>
    <t>71230</t>
  </si>
  <si>
    <t>74793</t>
  </si>
  <si>
    <t>74253</t>
  </si>
  <si>
    <t>78457</t>
  </si>
  <si>
    <t>74287</t>
  </si>
  <si>
    <t>77945</t>
  </si>
  <si>
    <t>75073</t>
  </si>
  <si>
    <t>75079</t>
  </si>
  <si>
    <t>78456</t>
  </si>
  <si>
    <t>76382</t>
  </si>
  <si>
    <t>74664</t>
  </si>
  <si>
    <t>78458</t>
  </si>
  <si>
    <t>80499</t>
  </si>
  <si>
    <t>75250</t>
  </si>
  <si>
    <t>75877</t>
  </si>
  <si>
    <t>76740</t>
  </si>
  <si>
    <t>75878</t>
  </si>
  <si>
    <t>75077</t>
  </si>
  <si>
    <t>74662</t>
  </si>
  <si>
    <t>67256</t>
  </si>
  <si>
    <t>80806</t>
  </si>
  <si>
    <t>75676</t>
  </si>
  <si>
    <t>80500</t>
  </si>
  <si>
    <t>75879</t>
  </si>
  <si>
    <t>74780</t>
  </si>
  <si>
    <t>75078</t>
  </si>
  <si>
    <t>77946</t>
  </si>
  <si>
    <t>77667</t>
  </si>
  <si>
    <t>74470</t>
  </si>
  <si>
    <t>80497</t>
  </si>
  <si>
    <t>76981</t>
  </si>
  <si>
    <t>74779</t>
  </si>
  <si>
    <t>74663</t>
  </si>
  <si>
    <t>78665</t>
  </si>
  <si>
    <t>78198</t>
  </si>
  <si>
    <t>78197</t>
  </si>
  <si>
    <t>76741</t>
  </si>
  <si>
    <t>FprEN IEC 61730-2:2023</t>
  </si>
  <si>
    <t>FprEN IEC 61730-1:2023</t>
  </si>
  <si>
    <t>FprEN IEC 63257:2023</t>
  </si>
  <si>
    <t>EN 62920:2017/prAB</t>
  </si>
  <si>
    <t>prEN 50583-1</t>
  </si>
  <si>
    <t>prEN IEC 62941:2024</t>
  </si>
  <si>
    <t>prEN IEC 61683</t>
  </si>
  <si>
    <t>prEN IEC 63409-2</t>
  </si>
  <si>
    <t>prEN IEC 63409-5</t>
  </si>
  <si>
    <t>prEN IEC 63409-6</t>
  </si>
  <si>
    <t>prEN IEC 63409-7</t>
  </si>
  <si>
    <t>EN IEC 62109-3:2022/prA1</t>
  </si>
  <si>
    <t>EN IEC 61853-4:2018/prA1</t>
  </si>
  <si>
    <t>EN IEC 61215-2:2021/prA1</t>
  </si>
  <si>
    <t>EN IEC 61853-3:2018/prA1</t>
  </si>
  <si>
    <t>prEN IEC 63409-1</t>
  </si>
  <si>
    <t>prEN IEC 63104</t>
  </si>
  <si>
    <t>prEN IEC 63202-7</t>
  </si>
  <si>
    <t>prEN IEC 62852</t>
  </si>
  <si>
    <t>prEN IEC 61829</t>
  </si>
  <si>
    <t>EN 61853-1:2011/prA1</t>
  </si>
  <si>
    <t>prEN IEC 62116</t>
  </si>
  <si>
    <t>prEN IEC 62509</t>
  </si>
  <si>
    <t>EN IEC 61215-1-1:2021/prA1</t>
  </si>
  <si>
    <t>prEN IEC 63387-1</t>
  </si>
  <si>
    <t>prEN IEC 63112</t>
  </si>
  <si>
    <t>prEN IEC 62253</t>
  </si>
  <si>
    <t>prEN IEC 63409-4</t>
  </si>
  <si>
    <t>prEN IEC 63513</t>
  </si>
  <si>
    <t>prEN IEC 60904-8</t>
  </si>
  <si>
    <t>EN IEC 61215-1:2021/prA1</t>
  </si>
  <si>
    <t>SIST EN IEC 62109-3:2023</t>
  </si>
  <si>
    <t>Varnost močnostnih pretvornikov, ki se uporabljajo v fotonapetostnih sistemih - 3. del: Posebne zahteve za elektronske naprave v kombinaciji s fotonapetostnimi elementi</t>
  </si>
  <si>
    <t>SIST EN IEC 62446-2:2020</t>
  </si>
  <si>
    <t>Fotonapetostni sistemi - Zahteve za preskušanje, dokumentiranje in vzdrževanje - 2. del: Sistemi, priključeni na omrežje - Vzdrževanje fotonapetostnih sistemov</t>
  </si>
  <si>
    <t>SIST EN 62446-1:2016/A1:2018</t>
  </si>
  <si>
    <t>Fotonapetostni sistemi - Zahteve za preskušanje, dokumentiranje in vzdrževanje - 1. del: Sistemi, priključeni na omrežje -Dokumentacija, prevzemni preskusi in nadzor - Dopolnilo A1</t>
  </si>
  <si>
    <t>IEC/TC82 WG6 in CLC/TC 82 WG 2</t>
  </si>
  <si>
    <t>PSE - Procesni sistemi v energetiki - Power systems management</t>
  </si>
  <si>
    <t>Andrej Souvent</t>
  </si>
  <si>
    <t>CLC/TC 57</t>
  </si>
  <si>
    <t>Power systems management and associated information exchange</t>
  </si>
  <si>
    <t>CLC/SR 127</t>
  </si>
  <si>
    <t>Low-voltage auxiliary power systems for electric power plants and substations</t>
  </si>
  <si>
    <t>IEC/TC 57</t>
  </si>
  <si>
    <t>Standardizacija načina izmenjave podatkov in integracije  naprav, sistemov in aplikacij elektroenergetskega sistema.</t>
  </si>
  <si>
    <t>Communication networks and systems for power utility automation - Part 7-3: Basic communication structure - Common data classes</t>
  </si>
  <si>
    <t>Communication networks and systems for power utility automation - Part 7-410: Basic communication structure - Hydroelectric power plants - Communication for monitoring and control</t>
  </si>
  <si>
    <t>Application integration at electric utilities - System interfaces for distribution management - Part 8: Interfaces for customer operations</t>
  </si>
  <si>
    <t>Application integration at electric utilities - System interfaces for distribution management - Part 11: Common information model (CIM) extensions for distribution</t>
  </si>
  <si>
    <t>Energy Management System Application Program Interface (EMS-API) - Part 303: Common information model (CIM), Network Model Management</t>
  </si>
  <si>
    <t>Energy Management System Application Program Interface (EMS-API) - Part 459: Framework for managing shared network model information</t>
  </si>
  <si>
    <t>Energy management system application program interface (EMS-API) - Part 501: Common Information Model Resource Description Framework (CIM RDF) schema</t>
  </si>
  <si>
    <t>Power systems management and associated information exchange - Data and communications security - Part 8: Role-based access control for power system management</t>
  </si>
  <si>
    <t>Power systems management and associated information exchange - Data and communications security - Part 14: Cyber security event logging</t>
  </si>
  <si>
    <t>Power systems management and associated information exchange - Interoperability in the long term - Part 104: CIM profiles to json schema mapping</t>
  </si>
  <si>
    <t>SKA - Stikalni in krmilni aparati - Switchgear and control gear</t>
  </si>
  <si>
    <t>Matej Mokricki dipl.inž.</t>
  </si>
  <si>
    <t>Standardizacija na področju tokovnih odklopnikov, stikal, ločilnikov in krmilnih priborov.</t>
  </si>
  <si>
    <t>CLC/TC 17AC</t>
  </si>
  <si>
    <t>High-voltage switchgear and controlgear</t>
  </si>
  <si>
    <t>CLC/SR 121</t>
  </si>
  <si>
    <t>Switchgear and controlgear and their assemblies for low voltage</t>
  </si>
  <si>
    <t>CLC/TC 121A</t>
  </si>
  <si>
    <t>Low-voltage switchgear and controlgear</t>
  </si>
  <si>
    <t>CLC/SR 121B</t>
  </si>
  <si>
    <t>Low-voltage switchgear and controlgear assemblies</t>
  </si>
  <si>
    <t>IEC/TC 17</t>
  </si>
  <si>
    <t>IEC/SC 17A</t>
  </si>
  <si>
    <t>Switching devices</t>
  </si>
  <si>
    <t>IEC/SC 17C</t>
  </si>
  <si>
    <t>Assemblies</t>
  </si>
  <si>
    <t>IEC/TC 121</t>
  </si>
  <si>
    <t>IEC/SC 121A</t>
  </si>
  <si>
    <t>IEC/SC 121B</t>
  </si>
  <si>
    <t>High-voltage switchgear and controlgear - Part 3: Digital interfaces based on IEC 61850</t>
  </si>
  <si>
    <t>High-voltage switchgear and controlgear - Part 208: Methods to quantify the steady state, power-frequency electromagnetic fields generated by HV switchgear assemblies and HV/LV prefabricated substations, both for rated voltages above 1 kV and up to and including 52 kV</t>
  </si>
  <si>
    <t>High-voltage switchgear and controlgear - Part 205: Compact switchgear assemblies, mobile and prefabricated substations for rated voltage above 52 kv</t>
  </si>
  <si>
    <t>High-voltage switchgear and controlgear - Part 215: Phase comparator used with vdis</t>
  </si>
  <si>
    <t>High-voltage switchgear and controlgear - Part 213: Voltage detecting and indicating system</t>
  </si>
  <si>
    <t>Switchgear and controlgear and their assemblies for low voltage - Environmental aspects</t>
  </si>
  <si>
    <t>Low-voltage switchgear and controlgear - Product data and properties for information exchange - Engineering data - Part 2-2: Switchgear and controlgear assembly objects for building information modelling</t>
  </si>
  <si>
    <t>Low-voltage switchgear and controlgear - Product data and properties for information exchange - Part 1: Catalogue data</t>
  </si>
  <si>
    <t>Low-voltage switchgear and controlgear - Controllers for drivers of stationary fire pumps</t>
  </si>
  <si>
    <t>Low-voltage switchgear and controlgear - Part 7-2: Ancillary equipment - Protective conductor terminal blocks for copper conductors</t>
  </si>
  <si>
    <t>Low-voltage switchgear and controlgear - Part 6-1: Multiple function equipment - Transfer switching equipment</t>
  </si>
  <si>
    <t>Low-voltage switchgear and controlgear - Part 5-5: Control circuit devices and switching elements - Electrical emergency stop device with mechanical latching function</t>
  </si>
  <si>
    <t>Low-voltage switchgear and controlgear - Part 5-3: Control circuit devices and switching elements - Requirements for proximity devices with defined behaviour under fault conditions (PDDB)</t>
  </si>
  <si>
    <t>Low-voltage switchgear and controlgear - Part 5-1: Control circuit devices and switching elements - Electromechanical control circuit devices</t>
  </si>
  <si>
    <t>Low-voltage switchgear and controlgear - Part 1: General rules</t>
  </si>
  <si>
    <t>Low-voltage switchgear and controlgear - Part 8: Control units for built-in thermal protection (PTC) for rotating electrical machines</t>
  </si>
  <si>
    <t>Low-voltage switchgear and controlgear - Part 6-2: Multiple function equipment - Control and protective switching devices (or equipment) (CPS)</t>
  </si>
  <si>
    <t>Low-voltage switchgear and controlgear assemblies - Part 8: Assemblies for use in photovoltaic installations</t>
  </si>
  <si>
    <t>Low-voltage switchgear and controlgear assemblies - Part 6: Busbar trunking systems (busways)</t>
  </si>
  <si>
    <t>Low-voltage switchgear and controlgear assemblies - Part 4: Particular requirements for assemblies for construction sites (ACS)</t>
  </si>
  <si>
    <t>Empty enclosures for low-voltage switchgear and controlgear assemblies - General requirements</t>
  </si>
  <si>
    <t>High voltage switchgear and controlgear data and properties for information exchange - Part 321: Catalogue data</t>
  </si>
  <si>
    <t>High-voltage switchgear and controlgear - Part 316: Direct current by-pass switches and paralleling switches</t>
  </si>
  <si>
    <t>High-voltage switchgear and controlgear - Part 201: AC solid-insulation enclosed switchgear and controlgear for rated voltages above 1 kV and up to and including 52 kV</t>
  </si>
  <si>
    <t>High-voltage switchgear and controlgear - Part 205: Compact switchgear assemblies, mobile and prefabricated substations for rated voltage above 52 kV</t>
  </si>
  <si>
    <t>Amendment 1 - High-voltage switchgear and controlgear - Part 213: Voltage detecting and indicating system</t>
  </si>
  <si>
    <t>Amendment 1 - High-voltage switchgear and controlgear - Part 215: Phase comparator used with VDIS</t>
  </si>
  <si>
    <t>Low-voltage switchgear and controlgear assemblies - Internal arc-fault protection of low-voltage switchgear and controlgear assemblies in accordance with the IEC 61439 series</t>
  </si>
  <si>
    <t>prEN IEC 62271-3</t>
  </si>
  <si>
    <t>prEN IEC 62271-205</t>
  </si>
  <si>
    <t>EN IEC 62271-215:2021/prA</t>
  </si>
  <si>
    <t>EN IEC 62271-213:2021/prA1</t>
  </si>
  <si>
    <t>prEN IEC 62091</t>
  </si>
  <si>
    <t>prEN IEC 60947-7-2</t>
  </si>
  <si>
    <t>prEN IEC 60947-5-1:2022/prAA</t>
  </si>
  <si>
    <t>EN IEC 60947-8:202X/prAA</t>
  </si>
  <si>
    <t>EN IEC 60947-6-2:202X/prAA</t>
  </si>
  <si>
    <t>EN IEC 60947-1:2021/prAA:2023</t>
  </si>
  <si>
    <t>prEN IEC 61439-6</t>
  </si>
  <si>
    <t>FprEN IEC 61439-4:2023</t>
  </si>
  <si>
    <t>EN IEC 62208:2023/prA11</t>
  </si>
  <si>
    <t>IEC 62271-3 ED3</t>
  </si>
  <si>
    <t>IEC TR 62271-321 ED1</t>
  </si>
  <si>
    <t>IEC TR 62271-322 ED1</t>
  </si>
  <si>
    <t>IEC 62271-201 ED3</t>
  </si>
  <si>
    <t>IEC 62271-205 ED2</t>
  </si>
  <si>
    <t>IEC 62271-208 ED1</t>
  </si>
  <si>
    <t>IEC 62271-213/AMD1 ED1</t>
  </si>
  <si>
    <t>IEC 62271-215/AMD1 ED1</t>
  </si>
  <si>
    <t>IEC 62683-1 ED2</t>
  </si>
  <si>
    <t>IEC 63058 ED1</t>
  </si>
  <si>
    <t>IEC 60947-1 ED7</t>
  </si>
  <si>
    <t>IEC 60947-5-3 ED3</t>
  </si>
  <si>
    <t>IEC 60947-5-5 ED2</t>
  </si>
  <si>
    <t>IEC 60947-6-1 ED4</t>
  </si>
  <si>
    <t>IEC 60947-7-2 ED4</t>
  </si>
  <si>
    <t>IEC 60947-10 ED1</t>
  </si>
  <si>
    <t>IEC 62091 ED2</t>
  </si>
  <si>
    <t>IEC 61439-6 ED2</t>
  </si>
  <si>
    <t>IEC 61439-8 ED1</t>
  </si>
  <si>
    <t>IEC TS 61641 ED1</t>
  </si>
  <si>
    <t>SIST-TP IEC TR 61439-0:2023</t>
  </si>
  <si>
    <t>Sestavi nizkonapetostnih stikalnih in krmilnih naprav - 0. del: Navodila za specificiranje sestavov</t>
  </si>
  <si>
    <t>Nizkonapetostne stikalne naprave - 2. del: Odklopniki - Dopolnilo A1 (IEC 60947-2:2016/A1:2019)</t>
  </si>
  <si>
    <t>SIST EN IEC 60947-3:2021/AC:2022</t>
  </si>
  <si>
    <t>Nizkonapetostne stikalne in krmilne naprave - 3. del: Stikala, ločilniki, ločilna stikala in stikalni aparati z varovalkami - Popravek AC (IEC 60947-3:2020/COR1:2021)</t>
  </si>
  <si>
    <t>SIST EN IEC 60947-3:2021</t>
  </si>
  <si>
    <t>Nizkonapetostne stikalne in krmilne naprave - 3. del: Stikala, ločilniki, ločilna stikala in stikalni aparati z varovalkami (IEC 60947-3:2020)</t>
  </si>
  <si>
    <t>SIST EN IEC 60947-2:2025</t>
  </si>
  <si>
    <t>SPN - Storitve in protokoli v omrežjih - Services and Protocols for Networks</t>
  </si>
  <si>
    <t>Mag. Alojz Hudobivnik</t>
  </si>
  <si>
    <t>Standardizacija na področju telekomunikacij - storitve in protokoli v omrežjih</t>
  </si>
  <si>
    <t>ATTM</t>
  </si>
  <si>
    <t>Access, Terminals, Transmission and Multiplexing</t>
  </si>
  <si>
    <t>ATTM AT2</t>
  </si>
  <si>
    <t>Infrastructure, Physical Networks &amp; Communication Systems</t>
  </si>
  <si>
    <t>ATTM SDMC</t>
  </si>
  <si>
    <t>Task Groups on installation and cabling</t>
  </si>
  <si>
    <t>ATTM TM4</t>
  </si>
  <si>
    <t>Fixed Radio Systems</t>
  </si>
  <si>
    <t>ATTM TG IC CG</t>
  </si>
  <si>
    <t>ATTM TM6</t>
  </si>
  <si>
    <t>Wireline Access Network Systems</t>
  </si>
  <si>
    <t>EE</t>
  </si>
  <si>
    <t>Environmental Engineering</t>
  </si>
  <si>
    <t>EE 01</t>
  </si>
  <si>
    <t>EE  Environmental Conditions</t>
  </si>
  <si>
    <t>EE 02</t>
  </si>
  <si>
    <t>EE Power Supply</t>
  </si>
  <si>
    <t>EE EEPS</t>
  </si>
  <si>
    <t>EE Eco Environmental Product Standards</t>
  </si>
  <si>
    <t>EE M-ICT</t>
  </si>
  <si>
    <t>Mobile ICT devices</t>
  </si>
  <si>
    <t>ESI</t>
  </si>
  <si>
    <t>Electronic Signatures and Infrastructures</t>
  </si>
  <si>
    <t>HF</t>
  </si>
  <si>
    <t>Human Factors</t>
  </si>
  <si>
    <t>INT</t>
  </si>
  <si>
    <t>Technical Committee for IMS Network Testing</t>
  </si>
  <si>
    <t>INT AFI</t>
  </si>
  <si>
    <t>Evolution of management towards autonomic future internet</t>
  </si>
  <si>
    <t>LI</t>
  </si>
  <si>
    <t>Lawful Interception</t>
  </si>
  <si>
    <t>SmartM2M</t>
  </si>
  <si>
    <t>Machine-to-Machine communications</t>
  </si>
  <si>
    <t>MTS</t>
  </si>
  <si>
    <t>Methods for Testing &amp; Specification</t>
  </si>
  <si>
    <t>MTS TDL</t>
  </si>
  <si>
    <t>Test description language</t>
  </si>
  <si>
    <t>MTS TST</t>
  </si>
  <si>
    <t>Testing</t>
  </si>
  <si>
    <t>SAFETY</t>
  </si>
  <si>
    <t>SAGE</t>
  </si>
  <si>
    <t>Security Algorithms Group of Experts</t>
  </si>
  <si>
    <t>STQ</t>
  </si>
  <si>
    <t>Speech and multimedia Transmission Quality</t>
  </si>
  <si>
    <t>STQ MOBILE</t>
  </si>
  <si>
    <t>STQ Mobile</t>
  </si>
  <si>
    <t>USER</t>
  </si>
  <si>
    <t>User Group</t>
  </si>
  <si>
    <t>CYBER</t>
  </si>
  <si>
    <t>CYBER Securety</t>
  </si>
  <si>
    <t>CYBER EUSR</t>
  </si>
  <si>
    <t>European union standardization request</t>
  </si>
  <si>
    <t>CYBER QSC</t>
  </si>
  <si>
    <t>Quantum - safe cryptography</t>
  </si>
  <si>
    <t>SmartBan</t>
  </si>
  <si>
    <t>Smart Body Area Network</t>
  </si>
  <si>
    <t>oneM2M</t>
  </si>
  <si>
    <t>Machine-to-Machine communications Partnership Project</t>
  </si>
  <si>
    <t>NFV</t>
  </si>
  <si>
    <t>Network Function Virtualisation</t>
  </si>
  <si>
    <t>NFV EVE</t>
  </si>
  <si>
    <t>Evolution and Ecosystem</t>
  </si>
  <si>
    <t xml:space="preserve">NFV IFA </t>
  </si>
  <si>
    <t>Interfaces and Architecture</t>
  </si>
  <si>
    <t>NFV NOC</t>
  </si>
  <si>
    <t>Network Operators Council</t>
  </si>
  <si>
    <t>NFV SEC</t>
  </si>
  <si>
    <t xml:space="preserve">Security </t>
  </si>
  <si>
    <t>NFV SOL</t>
  </si>
  <si>
    <t>Solutions</t>
  </si>
  <si>
    <t>NFV TSC</t>
  </si>
  <si>
    <t>Technical Steering Committe</t>
  </si>
  <si>
    <t>SAI</t>
  </si>
  <si>
    <t xml:space="preserve">Securing Artificial Intelligence </t>
  </si>
  <si>
    <t>Environmental Engineering (EE); Colour and marking of DC cable and connecting devices</t>
  </si>
  <si>
    <t>Electronic Signatures and Trust Infrastructures (ESI); Policy and Security Requirements for Trust Service Providers issuing Time-Stamps</t>
  </si>
  <si>
    <t>Electronic Signatures and Trust Infrastructures (ESI); Trusted Lists</t>
  </si>
  <si>
    <t>Electronic Signatures and Trust Infrastructures (ESI); Cryptographic Suites</t>
  </si>
  <si>
    <t>Electronic Signatures and Trust Infrastructures (ESI); Policy and security requirements for Trust Service Providers issuing certificates; Part 1: General requirements</t>
  </si>
  <si>
    <t>Electronic Signatures and trust Infrastructures (ESI); Protocols for remote digital signature creation</t>
  </si>
  <si>
    <t>Electronic Signatures and Trust Infrastructures (ESI); Policy and security requirements for Trust Service Providers issuing certificates; Part 2: Requirements for trust service providers issuing EU qualified certificates</t>
  </si>
  <si>
    <t>Electronic Signatures and Trust Infrastructures (ESI); Certificate Profiles; Part 1: Overview and common data structures</t>
  </si>
  <si>
    <t>Electronic Signatures and Trust Infrastructures (ESI); Signature Policies; Part 4: Signature applicability rules (validation policy) for European qualified electronic signatures/seals using trusted lists</t>
  </si>
  <si>
    <t>Human Factors (HF); ETSI Accessibility Strategy; Accessibility of ETSI Deliverables and Improvement of the Development Process of Deliverables</t>
  </si>
  <si>
    <t>Core Network and Interoperability Testing (INT); 5G NAS Conformance Testing for the N1 interface; (3GPPTM Release 16); Part 2: Test Suite Structure (TSS) and Test Purposes (TP)</t>
  </si>
  <si>
    <t>Core Network and Interoperability Testing (INT); 5G NAS Conformance Testing for the N1 interface; (3GPPTM Release 16); Part 1: Protocol Implementation Conformance Statement (PICS)</t>
  </si>
  <si>
    <t>Core Network and Interoperability Testing (INT); 5G NAS Conformance Testing for the N1 interface; (3GPPTM Release 16); Part 3: Abstract Test Suite (ATS) and partial Protocol Implementation eXtra Information for Testing (PIXIT) pro forma specification</t>
  </si>
  <si>
    <t>Methods for Testing and Specification (MTS); The Testing and Test Control Notation version 3; Part 1: TTCN-3 Core Language</t>
  </si>
  <si>
    <t>Cyber Security (CYBER); Reasonable Cybersecurity</t>
  </si>
  <si>
    <t>Človeški dejavniki (HF) - Uporabniško usmerjeno izrazoslovje za sedanje in prihodnje naprave, storitve in aplikacije IKT</t>
  </si>
  <si>
    <t>SIST EG 203 499 V3.1.1:2024</t>
  </si>
  <si>
    <t>TRM - Terminologija - Terminology</t>
  </si>
  <si>
    <t xml:space="preserve">Vesna Klofutar </t>
  </si>
  <si>
    <t>Jože Unk</t>
  </si>
  <si>
    <t>Odobritev izrazov in definicij, ki se uporabljajo na različnih elektrotehničnih področjih in določitev enakosti izrazov, ki se uporabljajo v različnih jezikih.</t>
  </si>
  <si>
    <t>IEC/TC 1</t>
  </si>
  <si>
    <t>Terminology</t>
  </si>
  <si>
    <t>Opomba: Odbor privzema mednarodne standarde s pobudo.</t>
  </si>
  <si>
    <t>International Electrotechnical Vocabulary - Part 195: Earthing and protection against electric shock</t>
  </si>
  <si>
    <t>IEC 60050-741</t>
  </si>
  <si>
    <t>Mednarodni elektrotehniški slovar - 471. del: Izolatorji</t>
  </si>
  <si>
    <t xml:space="preserve">IEC 60050-614:2016 </t>
  </si>
  <si>
    <t>International Electrotechnical Vocabulary (IEV) - Part 614: Generation, transmission and distribution of electricity - Operation</t>
  </si>
  <si>
    <t xml:space="preserve">IEC 60050-692:2017 </t>
  </si>
  <si>
    <t>International Electrotechnical Vocabulary (IEV) - Part 692: Generation, transmission and distribution of electrical energy - Dependability and quality of service of electric power systems</t>
  </si>
  <si>
    <t>IEC 60050-826:2022</t>
  </si>
  <si>
    <t>International Electrotechnical Vocabulary (IEV) - Part 826: Electrical installations</t>
  </si>
  <si>
    <t>IEC 60050-811:2017/AMD1:2021</t>
  </si>
  <si>
    <t>International Electrotechnical Vocabulary (IEV) - Part 811: Electric traction</t>
  </si>
  <si>
    <t xml:space="preserve">IEC 60050-904:2014 </t>
  </si>
  <si>
    <t>International Electrotechnical Vocabulary (IEV) - Part 904: Environmental standardization for electrical and electronic products and systems</t>
  </si>
  <si>
    <t>IEC 60050-871:2018</t>
  </si>
  <si>
    <t>International Electrotechnical Vocabulary (IEV) - Part 871: Active assisted living (AAL)</t>
  </si>
  <si>
    <t>IEC 60050-811:2017</t>
  </si>
  <si>
    <t>IEC 60050-426:2020</t>
  </si>
  <si>
    <t>International Electrotechnical Vocabulary (IEV) - Part 426: Explosive atmospheres</t>
  </si>
  <si>
    <t>IEC 60050-821:2017</t>
  </si>
  <si>
    <t>International Electrotechnical Vocabulary (IEV) - Part 821: Signalling and security apparatus for railways</t>
  </si>
  <si>
    <t>International Electrotechnical Vocabulary (IEV) - Part 651: Live working</t>
  </si>
  <si>
    <t>SIST IEC 60050-901:2015</t>
  </si>
  <si>
    <t>Mednarodni elektrotehniški slovar - poglavje 901 Standardizacija</t>
  </si>
  <si>
    <t>UMI - Umetna inteligenca - Artificial Intelligence</t>
  </si>
  <si>
    <t>mag. Samo Zorc</t>
  </si>
  <si>
    <t>Standardizacija na področju umetne inteligence</t>
  </si>
  <si>
    <t>CEN/CLC/JTC 21</t>
  </si>
  <si>
    <t>Artificial Intelligence</t>
  </si>
  <si>
    <t>Opazovalci</t>
  </si>
  <si>
    <t xml:space="preserve">ISO/IEC/JTC 1/SC 42 </t>
  </si>
  <si>
    <t>CEN/CLC/JTC 21 - Artificial Intelligence</t>
  </si>
  <si>
    <t>JT021012</t>
  </si>
  <si>
    <t>JT021027</t>
  </si>
  <si>
    <t>JT021002</t>
  </si>
  <si>
    <t>JT021036</t>
  </si>
  <si>
    <t>JT021047</t>
  </si>
  <si>
    <t>JT021025</t>
  </si>
  <si>
    <t>JT021046</t>
  </si>
  <si>
    <t>JT021037</t>
  </si>
  <si>
    <t>JT021021</t>
  </si>
  <si>
    <t>JT021045</t>
  </si>
  <si>
    <t>JT021044</t>
  </si>
  <si>
    <t>JT021038</t>
  </si>
  <si>
    <t>JT021048</t>
  </si>
  <si>
    <t>JT021039</t>
  </si>
  <si>
    <t>JT021024</t>
  </si>
  <si>
    <t>JT021019</t>
  </si>
  <si>
    <t>JT021029</t>
  </si>
  <si>
    <t>JT021008</t>
  </si>
  <si>
    <t>JT021032</t>
  </si>
  <si>
    <t>JT021031</t>
  </si>
  <si>
    <t>JT021022</t>
  </si>
  <si>
    <t>prEN ISO/IEC 23282</t>
  </si>
  <si>
    <t>prEN ISO/IEC 25059 rev</t>
  </si>
  <si>
    <t>prEN ISO/IEC TR 23281</t>
  </si>
  <si>
    <t>prEN 18229-2</t>
  </si>
  <si>
    <t>prEN ISO/IEC 25029</t>
  </si>
  <si>
    <t>prEN ISO/IEC 24970</t>
  </si>
  <si>
    <t>prEN ISO/IEC 42102</t>
  </si>
  <si>
    <t>prEN ISO/IEC 42001</t>
  </si>
  <si>
    <t>prEN 18228</t>
  </si>
  <si>
    <t>prEN 18229-1</t>
  </si>
  <si>
    <t>EN ISO/IEC 23053:2023/prA1:2025</t>
  </si>
  <si>
    <t>EN ISO/IEC 22989:2023/prA1:2025</t>
  </si>
  <si>
    <t>FprEN ISO/IEC 12792</t>
  </si>
  <si>
    <t>Artificial Intelligence - Evaluation methods for accurate natural language processing systems</t>
  </si>
  <si>
    <t>Software engineering - Systems and software Quality Requirements and Evaluation (SQuaRE) - Quality model for AI systems (ISO/IEC 25059:2023)</t>
  </si>
  <si>
    <t>Artificial Intelligence - Overview of Al tasks and functionalities related to natural language processing</t>
  </si>
  <si>
    <t>Artificial Intelligence - Concepts, measures and requirements for managing bias in AI systems</t>
  </si>
  <si>
    <t>AI trustworthiness framework – Part 2: Accuracy and robustness</t>
  </si>
  <si>
    <t>Artificial Intelligence – Evaluation methods for accurate computer vision systems</t>
  </si>
  <si>
    <t>Artificial intelligence - AI-enhanced nudging</t>
  </si>
  <si>
    <t>Artificial Intelligence -- Quality and governance of datasets in AI</t>
  </si>
  <si>
    <t>Artificial intelligence — AI system logging</t>
  </si>
  <si>
    <t>Information technology -  Artificial intelligence – Taxonomy of AI system methods and capabilities</t>
  </si>
  <si>
    <t>Artificial Intelligence - Taxonomy of AI tasks in computer vision</t>
  </si>
  <si>
    <t>AI Conformity assessment framework</t>
  </si>
  <si>
    <t>Information technology - Artificial intelligence - Management system</t>
  </si>
  <si>
    <t>Artificial intelligence - Quality management system for EU AI Act regulatory purposes</t>
  </si>
  <si>
    <t>AI Risk Management</t>
  </si>
  <si>
    <t>Competence requirements for professional AI ethicists</t>
  </si>
  <si>
    <t>Artificial intelligence - Cybersecurity specifications for AI Systems</t>
  </si>
  <si>
    <t>AI trustworthiness framework – Part 1: Logging, transparency and human oversight</t>
  </si>
  <si>
    <t>Framework for Artificial Intelligence (AI) Systems Using Machine Learning (ML) - Amendment 1: Generative AI (ISO/IEC 23053:2022/DAmd1:2025)</t>
  </si>
  <si>
    <t>Information technology - Artificial intelligence - Artificial intelligence concepts and terminology - Amendment 1: Generative AI (ISO/IEC 22989:2022/DAmd1:2025)</t>
  </si>
  <si>
    <t>Information technology - Artificial intelligence - Transparency taxonomy of AI systems (ISO/IEC FDIS 12792:2025)</t>
  </si>
  <si>
    <t>Tehnična specifikacija za anonimizacijo podatkov za uporabo UI</t>
  </si>
  <si>
    <t>CEN/CLC JTC 21 WG 1</t>
  </si>
  <si>
    <t>CEN/CLC JTC 21 WG 2</t>
  </si>
  <si>
    <t>CEN/CLC JTC 21 WG 3</t>
  </si>
  <si>
    <t>CEN/CLC JTC 21 WG 4</t>
  </si>
  <si>
    <t>TPD - Tekoči in plinasti dielektriki - Fluids for electrotechnical applications</t>
  </si>
  <si>
    <t>Nataša Bernard</t>
  </si>
  <si>
    <t>Standardizacija specifikacij izdelkov, preskusnih metod in napotkov za uporabo tekočih in plinastih dielektrikov.</t>
  </si>
  <si>
    <t>CLC/TC 10</t>
  </si>
  <si>
    <t>Fluids for electrotechnical applications</t>
  </si>
  <si>
    <t>CLC/SR 10</t>
  </si>
  <si>
    <t>IEC/TC 10</t>
  </si>
  <si>
    <t>Interpretation of Dissolved Gas Analysis in natural and synthetic esters</t>
  </si>
  <si>
    <t>Specification for unused insulating mineral oils for cables with oil ducts</t>
  </si>
  <si>
    <t>Detection and determination of specified additives in mineral insulating oils</t>
  </si>
  <si>
    <t>VGA - Varnost električnih aparatov za gospodinjstvo in podobne namene - Safety of household and similar electrical appliances</t>
  </si>
  <si>
    <t>Igor Jeromel</t>
  </si>
  <si>
    <t>27-Aug-2007</t>
  </si>
  <si>
    <t>IEC/TC 61</t>
  </si>
  <si>
    <t>Safety of household and similar electrical appliances</t>
  </si>
  <si>
    <t>IEC/SC 61B</t>
  </si>
  <si>
    <t>Safety of microwave ovens</t>
  </si>
  <si>
    <t>IEC/SC 61C</t>
  </si>
  <si>
    <t>Household appliances for refrigeration</t>
  </si>
  <si>
    <t>IEC/SC 61D</t>
  </si>
  <si>
    <t>Appliances for air-conditioning for household and similar purposes</t>
  </si>
  <si>
    <t>IEC/SC 61H</t>
  </si>
  <si>
    <t>Safety of electrically-operated farm appliances</t>
  </si>
  <si>
    <t>IEC/SC 61J</t>
  </si>
  <si>
    <t>Electrical motor-operated cleaning appliances for industrial use</t>
  </si>
  <si>
    <t>CLC/TC 61</t>
  </si>
  <si>
    <t>Household and similar electrical appliances - Safety - Particular requirements for commercial electric conveyor dishwashing machines</t>
  </si>
  <si>
    <t>Household and similar electrical appliances - Safety - Particular requirements for devices for fire prevention and suppression for electric hobs (cooktops)</t>
  </si>
  <si>
    <t>Household and similar electrical appliances - Safety - Part 1: General requirements</t>
  </si>
  <si>
    <t>Household and similar electrical appliances - Safety - Part 2-2: Particular requirements for vacuum cleaners and water-suction cleaning appliances</t>
  </si>
  <si>
    <t>Household and similar electrical appliances - Safety - Part 2-3: Particular requirements for electric irons</t>
  </si>
  <si>
    <t>Household and similar electrical appliances - Safety - Part 2-6: Particular requirements for stationary cooking ranges, hobs, ovens and similar appliances</t>
  </si>
  <si>
    <t>Household and similar electrical appliances - Safety - Part 2-7: Particular requirements for washing machines</t>
  </si>
  <si>
    <t>Household and similar electrical appliances - Safety - Part 2-8: Particular requirements for shavers, hair clippers and similar appliances</t>
  </si>
  <si>
    <t>Household and similar electrical appliances - Safety - Part 2-10: Particular requirements for floor treatment machines and wet scrubbing machines</t>
  </si>
  <si>
    <t>Household and similar electrical appliances - Safety - Part 2-11: Particular requirements for tumble dryers</t>
  </si>
  <si>
    <t>Household and similar electrical appliances - Safety - Part 2-12: Particular requirements for warming plates and similar appliances</t>
  </si>
  <si>
    <t>Household and similar electrical appliances - Safety - Part 2-13: Particular requirements for deep fat fryers, frying pans and similar appliances</t>
  </si>
  <si>
    <t>Household and similar electrical appliances - Safety - Part 2-16: Particular requirements for food waste disposers</t>
  </si>
  <si>
    <t>Household and similar electrical appliances - Safety - Part 2-17: Particular requirements for blankets, pads, clothing and similar flexible heating appliances</t>
  </si>
  <si>
    <t>Household and similar electrical appliances - Safety - Part 2-21: Particular requirements for storage water heaters</t>
  </si>
  <si>
    <t>Household and similar electrical appliances - Safety - Part 2-25: Particular requirements for microwave ovens, including combination microwave ovens</t>
  </si>
  <si>
    <t>Household and similar electrical appliances - Safety - Part 2-26: Particular requirements for clocks</t>
  </si>
  <si>
    <t>Household and similar electrical appliances - Safety - Part 2-27: Particular requirements for appliances for skin exposure to optical radiation</t>
  </si>
  <si>
    <t>Household and similar electrical appliances - Safety - Part 2-34: Particular requirements for motor-compressors</t>
  </si>
  <si>
    <t>Household and similar electrical appliances - Safety - Part 2-38: Particular requirements for commercial electric griddles and griddle grills</t>
  </si>
  <si>
    <t>Household and similar electrical appliances - Safety - Part 2-41: Particular requirements for pumps</t>
  </si>
  <si>
    <t>Household and similar electrical appliances - Safety - Part 2-42: Particular requirements for commercial electric forced convection ovens, steam cookers and steam-convection ovens</t>
  </si>
  <si>
    <t>Household and similar electrical appliances - Safety - Part 2-50: Particular requirements for commercial electric bains-marie</t>
  </si>
  <si>
    <t>Household and similar electrical appliances - Safety - Part 2-51: Particular requirements for stationary circulation pumps for heating and service water installations</t>
  </si>
  <si>
    <t>Household and similar electrical appliances - Safety - Part 2-52: Particular requirements for oral hygiene appliances</t>
  </si>
  <si>
    <t>Household and similar electrical appliances - Safety - Part 2-55: Particular requirements for electrical appliances for use with aquariums and garden ponds</t>
  </si>
  <si>
    <t>Household and similar electrical appliances - Safety - Part 2-58: Particular requirements for commercial electric dishwashing machines</t>
  </si>
  <si>
    <t>Household and similar electrical appliances - Safety - Part 2-60: Particular requirements for whirlpool baths and whirlpool spas</t>
  </si>
  <si>
    <t>Household and similar electrical appliances - Safety - Part 2-65: Particular requirements for air-cleaning appliances</t>
  </si>
  <si>
    <t>Household and similar electrical appliances - Safety - Part 2-73: Particular requirements for fixed immersion heaters</t>
  </si>
  <si>
    <t>Household and similar electrical appliances - Safety - Part 2-74: Particular requirements for portable immersion heaters</t>
  </si>
  <si>
    <t>Household and similar electrical appliances - Safety - Part 2-75: Particular requirements for commercial dispensing appliances and vending machines</t>
  </si>
  <si>
    <t>Household and similar electrical appliances - Safety - Part 2-78: Particular requirements for outdoor barbecues</t>
  </si>
  <si>
    <t>Household and similar electrical appliances - Safety - Part 2-80: Particular requirements for fans</t>
  </si>
  <si>
    <t>Household and similar electrical appliances - Safety - Part 2-82: Particular requirements for amusement machines and personal service machines</t>
  </si>
  <si>
    <t>Household and similar electrical appliances - Safety - Part 2-85: Particular requirements for fabric steamers</t>
  </si>
  <si>
    <t>Household and similar electrical appliances - Safety - Part 2-90: Particular requirements for commercial microwave ovens</t>
  </si>
  <si>
    <t>Household and similar electrical appliances - Safety - Part 2-97: Particular requirements for drives for shutters, awnings, blinds and similar equipment</t>
  </si>
  <si>
    <t>Household and similar electrical appliances - Safety - Part 2-98: Particular requirements for humidifiers</t>
  </si>
  <si>
    <t>Household and similar electrical appliances - Safety - Part 2-103: Particular requirements for drives for gates, doors and windows</t>
  </si>
  <si>
    <t>Household and similar electrical appliances - Safety - Part 2-108: Particular requirements for electrolysers</t>
  </si>
  <si>
    <t>Household and similar electrical appliances - Safety - Part 2-109: Particular requirements for UV radiation water treatment appliances</t>
  </si>
  <si>
    <t>Household and similar electrical appliances - Safety - Part 2-110: Particular requirements for commercial microwave appliances with insertion or contacting applicators</t>
  </si>
  <si>
    <t>Household and similar electrical appliances - Safety - Part 2-113: Particular requirements for beauty care appliances incorporating lasers and intense light sources</t>
  </si>
  <si>
    <t>Household and similar electrical appliances - Safety - Part 2-113: Particular requirements for cosmetic and beauty care appliances incorporating lasers and intense light sources</t>
  </si>
  <si>
    <t>Household and similar electrical appliances - Safety - Part 2-115: Particular requirements for skin beauty care appliances</t>
  </si>
  <si>
    <t>Household and similar electrical appliances - Safety - Part 2-118: Particular requirements for professional ice-cream makers</t>
  </si>
  <si>
    <t>Electric toys - Safety</t>
  </si>
  <si>
    <t>Amendment 1 - Electric toys - Safety</t>
  </si>
  <si>
    <t>Household and similar electrical appliances - Safety - Part 2-31: Particular requirements for range hoods and other cooking fume extractors</t>
  </si>
  <si>
    <t>Household and similar electrical appliances - Safety - Part 2-54: Particular requirements for surface-cleaning appliances for household use employing liquids or steam</t>
  </si>
  <si>
    <t>Household and similar electrical appliances - Safety - Part 2-32: Particular requirements for massage appliances</t>
  </si>
  <si>
    <t>ŽEN - Železniške električne naprave - Electrical applications for railways</t>
  </si>
  <si>
    <t>CLC/SC 9XA</t>
  </si>
  <si>
    <t>Communications, signalling and processing systems</t>
  </si>
  <si>
    <t>CLC/SC 9XB</t>
  </si>
  <si>
    <t>Electromechanical material on board rolling stock</t>
  </si>
  <si>
    <t>CLC/SC 9XC</t>
  </si>
  <si>
    <t>Electric supply and earthing systems for public transport equipment and ancillary apparatus (fixed i</t>
  </si>
  <si>
    <t>CLC/TC 9X</t>
  </si>
  <si>
    <t>Electrical and electronic applications for railways</t>
  </si>
  <si>
    <t>IEC/TC 9</t>
  </si>
  <si>
    <t>Electric traction equipment</t>
  </si>
  <si>
    <t>Railway applications - Electromagnetic compatibility - Part 1: General</t>
  </si>
  <si>
    <t>Railway applications - Electromagnetic compatibility - Part 2: Emission of the whole railway system to the outside world</t>
  </si>
  <si>
    <t>Railway applications - Electromagnetic compatibility - Part 3-1: Rolling stock - Train and complete vehicle</t>
  </si>
  <si>
    <t>Railway applications - Electromagnetic compatibility - Part 3-2: Rolling stock - Apparatus</t>
  </si>
  <si>
    <t>Railway applications - Electromagnetic compatibility - Part 4: Emission and immunity of the signalling and telecommunications apparatus</t>
  </si>
  <si>
    <t>Railway applications - Electromagnetic compatibility - Part 5: Emission and immunity of fixed power supply installations and apparatus</t>
  </si>
  <si>
    <t>Railway applications - Insulation coordination - Part 1: Basic requirements - Clearances and creepage distances for all electrical and electronic equipment</t>
  </si>
  <si>
    <t>Railway applications - Insulation coordination - Part 2: Overvoltages and related protection</t>
  </si>
  <si>
    <t>Railway applications - Environmental conditions for equipment</t>
  </si>
  <si>
    <t>Railway applications - Energy measurement on board trains - Part 4: Communication</t>
  </si>
  <si>
    <t>Railway applications - Running capability in case of fire on board of rolling stock</t>
  </si>
  <si>
    <t>Railway Applications - Requirements for software development</t>
  </si>
  <si>
    <t>Railway applications - Traction transformers and inductors on board rolling stock</t>
  </si>
  <si>
    <t>Electric traction - Rotating electrical machines for rail and road vehicles - Part 2: Electronic converter-fed alternating current motors</t>
  </si>
  <si>
    <t>Electric traction - Rotating electrical machines for rail and road vehicles - Part 4: Permanent magnet synchronous and synchronous reluctance electrical machines connected to an electronic converter</t>
  </si>
  <si>
    <t>Railway applications - Rolling stock equipment - Shock and vibration tests</t>
  </si>
  <si>
    <t>Electronic railway equipment - Train communication network (TCN) - Part 1: General architecture</t>
  </si>
  <si>
    <t>Electronic railway equipment - Train communication network (TCN) - Part 2-3: TCN communication profile</t>
  </si>
  <si>
    <t>Electronic railway equipment - Train communication network (TCN) - Part 2-5: Ethernet train backbone</t>
  </si>
  <si>
    <t>Electronic railway equipment - Train communication network (TCN) - Part 2-6: On-board to ground communication</t>
  </si>
  <si>
    <t>Electronic railway equipment - Train communication network (TCN) - Part 2-7: Wireless train backbone (WLTB)</t>
  </si>
  <si>
    <t>Electronic railway equipment - On-board multimedia and telematic subsystems for railways - Part 1: General architecture</t>
  </si>
  <si>
    <t>Railway applications - Fixed installations - Electronic power converters - Part 3-1: AC traction applications - Electronic power compensators</t>
  </si>
  <si>
    <t>Railway applications - Electronic power converters for fixed installations - Part 3-2: AC traction applications - Static frequency converter</t>
  </si>
  <si>
    <t>Electronic railway equipment - On board driving data recording system - Part 3: Audio and video recording</t>
  </si>
  <si>
    <t>Railway applications - Hydrogen and fuel cell systems for rolling stock - Part 2: Hydrogen fuel system</t>
  </si>
  <si>
    <t>Railway applications - Coordination requirements and energy-saving performance evaluation for energy feedback systems in DC traction power systems</t>
  </si>
  <si>
    <t>Interoperability and safety of dynamic wireless power transfer (WPT) for railways</t>
  </si>
  <si>
    <t>SIST-TS CLC/TS 50701:2024</t>
  </si>
  <si>
    <t>Railway applications - Cybersecurity</t>
  </si>
  <si>
    <t xml:space="preserve">Third Generation Partnership Projekt </t>
  </si>
  <si>
    <t>Third Generation Partnership Projekt CT</t>
  </si>
  <si>
    <t>MM/CC/SM [lu] (formely CN1)</t>
  </si>
  <si>
    <t>Interworking with external networks (formely CN3)</t>
  </si>
  <si>
    <t>MAP/CAMEL/GTP/CH/SS/TrFO/IMS/GUP/WLAN (formaly CN49</t>
  </si>
  <si>
    <t>Smart Card Application Aspects (formely T3)</t>
  </si>
  <si>
    <t>Organizational Partners</t>
  </si>
  <si>
    <t>3GPP Project Coordination Group</t>
  </si>
  <si>
    <t>Working Procedures Group</t>
  </si>
  <si>
    <t>Third Generation Partnership Projekt RAN</t>
  </si>
  <si>
    <t>Radio layer 1 specification</t>
  </si>
  <si>
    <t>Radio layer 2 specification and Radio layer 3 RR specification</t>
  </si>
  <si>
    <t>lub specification, lur specification, lu specification and UTRAN &amp; O&amp;M</t>
  </si>
  <si>
    <t>Specification for radio performance</t>
  </si>
  <si>
    <t>Mobile Terminal Conformance Testing (formely T1)</t>
  </si>
  <si>
    <t>ITU (internal) co-ordination</t>
  </si>
  <si>
    <t>Third Generation Partnership Projekt SA</t>
  </si>
  <si>
    <t>Services</t>
  </si>
  <si>
    <t>Architecture</t>
  </si>
  <si>
    <t>Security</t>
  </si>
  <si>
    <t>Codec</t>
  </si>
  <si>
    <t>Telecom Management</t>
  </si>
  <si>
    <t>Mission - critical application</t>
  </si>
  <si>
    <t>Broadband Radio Access Networks</t>
  </si>
  <si>
    <t>eHEALTH</t>
  </si>
  <si>
    <t>EMC and Radio Spectrum Matters</t>
  </si>
  <si>
    <t>Task Force for ERM and MSG for Harmonized Standards for IMT-2000</t>
  </si>
  <si>
    <t>Wideband Data Systems</t>
  </si>
  <si>
    <t>ERM Standards for broadcast and ancillary communications equipment</t>
  </si>
  <si>
    <t>ERM Radio Microphones, Cordless Audio and Audio Links</t>
  </si>
  <si>
    <t>Aeronautics</t>
  </si>
  <si>
    <t>ERM Electomagnetic compatibility</t>
  </si>
  <si>
    <t>ERM Radio Matters</t>
  </si>
  <si>
    <t>ERM Maritime and radio amateur activities</t>
  </si>
  <si>
    <t>ERM Generic SRD's</t>
  </si>
  <si>
    <t>ERM Wireless Medical Devices</t>
  </si>
  <si>
    <t>ERM RF Identification Devices</t>
  </si>
  <si>
    <t>ERM Intelligent Transport Systems</t>
  </si>
  <si>
    <t>Digital Mobile Radio</t>
  </si>
  <si>
    <t>ERM Automotive and surveillance radar</t>
  </si>
  <si>
    <t>Ultra Wide Band</t>
  </si>
  <si>
    <t>Mobile Standards Group</t>
  </si>
  <si>
    <t>Task Force for European Standards for IMT-2000</t>
  </si>
  <si>
    <t>Intelligent Transport Systems</t>
  </si>
  <si>
    <t>User and Application Requirements</t>
  </si>
  <si>
    <t>Architecture, Cross Layer and Web Services</t>
  </si>
  <si>
    <t>Transport and Network</t>
  </si>
  <si>
    <t>Media and Medium related</t>
  </si>
  <si>
    <t>Reconfigurable Radio Systems</t>
  </si>
  <si>
    <t>System Aspects &amp; cognitive functionalities</t>
  </si>
  <si>
    <t>RRS Security, certification &amp; Decleration of Conformity</t>
  </si>
  <si>
    <t>Satellite Earth Stations &amp; Systems</t>
  </si>
  <si>
    <t>SES WG  R&amp;TTE directive 99/5/EC and RED directive 2014/53/EU</t>
  </si>
  <si>
    <t>Satellite Communications and Navigation</t>
  </si>
  <si>
    <t>Emergency Communications</t>
  </si>
  <si>
    <t>Integrated broadband cable telecommunication networks</t>
  </si>
  <si>
    <t>EBU/CENELEC/ETSI on Broadcasting</t>
  </si>
  <si>
    <t>Railway telecommunications</t>
  </si>
  <si>
    <t>Joint Task Force ITS RT</t>
  </si>
  <si>
    <t>Digital Enhanced Cordess Telekommunications (DECT)</t>
  </si>
  <si>
    <t>Technology dissemination and external relations</t>
  </si>
  <si>
    <t>TETRA and Critical Communications Evolution</t>
  </si>
  <si>
    <t>TCCE User Requirements/Services</t>
  </si>
  <si>
    <t>TCCE Air Interface and Network Protocols</t>
  </si>
  <si>
    <t>TCCE High Speed Data</t>
  </si>
  <si>
    <t>TCCE Voice coding</t>
  </si>
  <si>
    <t>TCCE Security</t>
  </si>
  <si>
    <t>TCCE OFF-NETWORK Services</t>
  </si>
  <si>
    <t>Quantum Key Distribution</t>
  </si>
  <si>
    <t>Fibre optic interconnect, passive and connectorised components</t>
  </si>
  <si>
    <t>Fibre optics</t>
  </si>
  <si>
    <t>Fibres and cables</t>
  </si>
  <si>
    <t>Fibre optic interconnecting devices and passive components</t>
  </si>
  <si>
    <t>Fibre optic systems and active devices</t>
  </si>
  <si>
    <t>Communication cables</t>
  </si>
  <si>
    <t>Multicore, Multipair and Quad Data communication cables</t>
  </si>
  <si>
    <t>Coaxial cables</t>
  </si>
  <si>
    <t>RF and microwave passive components</t>
  </si>
  <si>
    <t>Cables, wires, waveguides, RF connectors, RF and microwave passive components and accessories</t>
  </si>
  <si>
    <t xml:space="preserve">ETSI/TC 3GPP         </t>
  </si>
  <si>
    <t xml:space="preserve">ETSI/TC 3GPP CT          </t>
  </si>
  <si>
    <t xml:space="preserve">ETSI/TC 3GPP CT 1         </t>
  </si>
  <si>
    <t xml:space="preserve">ETSI/TC 3GPP CT 3          </t>
  </si>
  <si>
    <t xml:space="preserve">ETSI/TC 3GPP CT 4        </t>
  </si>
  <si>
    <t xml:space="preserve">ETSI/TC 3GPP CT 6         </t>
  </si>
  <si>
    <t>ETSI/TC 3GPP OP</t>
  </si>
  <si>
    <t xml:space="preserve">ETSI/TC 3GPP PCG   </t>
  </si>
  <si>
    <t xml:space="preserve">ETSI/TC 3GPP PCG WP     </t>
  </si>
  <si>
    <t xml:space="preserve">ETSI/TC 3GPP RAN         </t>
  </si>
  <si>
    <t xml:space="preserve">ETSI/TC 3GPP RAN 1        </t>
  </si>
  <si>
    <t xml:space="preserve">ETSI/TC 3GPP RAN 2        </t>
  </si>
  <si>
    <t xml:space="preserve">ETSI/TC 3GPP RAN 3       </t>
  </si>
  <si>
    <t xml:space="preserve">ETSI/TC 3GPP RAN 4       </t>
  </si>
  <si>
    <t xml:space="preserve">ETSI/TC 3GPP RAN 5         </t>
  </si>
  <si>
    <t xml:space="preserve">ETSI/TC 3GPP RAN AHG-ITU     </t>
  </si>
  <si>
    <t xml:space="preserve">ETSI/TC 3GPP SA          </t>
  </si>
  <si>
    <t xml:space="preserve">ETSI/TC 3GPP SA 1          </t>
  </si>
  <si>
    <t xml:space="preserve">ETSI/TC 3GPP SA 2        </t>
  </si>
  <si>
    <t xml:space="preserve">ETSI/TC 3GPP SA 3         </t>
  </si>
  <si>
    <t xml:space="preserve">ETSI/TC 3GPP SA 4         </t>
  </si>
  <si>
    <t xml:space="preserve">ETSI/TC 3GPP SA 5        </t>
  </si>
  <si>
    <t xml:space="preserve">ETSI/TC 3GPP SA 6      </t>
  </si>
  <si>
    <t xml:space="preserve">ETSI/TC BRAN             </t>
  </si>
  <si>
    <t xml:space="preserve">ETSI/TC ERM TFES         </t>
  </si>
  <si>
    <t xml:space="preserve">ETSI/TC ERM TG11         </t>
  </si>
  <si>
    <t xml:space="preserve">ETSI/TC ERM TG17         </t>
  </si>
  <si>
    <t xml:space="preserve">ETSI/TC ERM TG17 WG3        </t>
  </si>
  <si>
    <t>ETSI/TC ERM TGAERO</t>
  </si>
  <si>
    <t>ETSI/TC ERM WGEMC</t>
  </si>
  <si>
    <t>ETSI/TC ERM VGRM</t>
  </si>
  <si>
    <t>ETSI/TC ERM TGMARINE</t>
  </si>
  <si>
    <t xml:space="preserve">ETSI/TC ERM TG28         </t>
  </si>
  <si>
    <t xml:space="preserve">ETSI/TC ERM TG30         </t>
  </si>
  <si>
    <t xml:space="preserve">ETSI/TC ERM TG34         </t>
  </si>
  <si>
    <t xml:space="preserve">ETSI/TC ERM TG37         </t>
  </si>
  <si>
    <t xml:space="preserve">ETSI/TC ERM TGDMR        </t>
  </si>
  <si>
    <t xml:space="preserve">ETSI/TC ERM TGSRR     </t>
  </si>
  <si>
    <t xml:space="preserve">ETSI/TC ERM TGUWB    </t>
  </si>
  <si>
    <t xml:space="preserve">ETSI/TC MSG              </t>
  </si>
  <si>
    <t xml:space="preserve">ETSI/TC MSG TFES         </t>
  </si>
  <si>
    <t>ETSI/TC ITS WG1</t>
  </si>
  <si>
    <t>ETSI/TC ITS WG2</t>
  </si>
  <si>
    <t>ETSI/TC ITS WG3</t>
  </si>
  <si>
    <t>ETSI/TC ITS WG4</t>
  </si>
  <si>
    <t>ETSI/TC ITS WG5</t>
  </si>
  <si>
    <t>ETSI/TC RRS 01</t>
  </si>
  <si>
    <t>ETSI/TC RRS 03</t>
  </si>
  <si>
    <t xml:space="preserve">ETSI/TC SES              </t>
  </si>
  <si>
    <t xml:space="preserve">ETSI/TC SES HARM         </t>
  </si>
  <si>
    <t>ETSI/TC SES SCN</t>
  </si>
  <si>
    <t xml:space="preserve">ETSI/TC BROADCAST </t>
  </si>
  <si>
    <t>ETSI/TC RT JTFIR</t>
  </si>
  <si>
    <t>ETSI/TC DECT TDE</t>
  </si>
  <si>
    <t>ETSI/TC TCCE 01</t>
  </si>
  <si>
    <t>ETSI/TC TCCE 03</t>
  </si>
  <si>
    <t>ETSI/TC TCCE 04</t>
  </si>
  <si>
    <t>ETSI/TC TCCE 05</t>
  </si>
  <si>
    <t>ETSI/TC TCCE 06</t>
  </si>
  <si>
    <t>ETSI/TC TCCE 08</t>
  </si>
  <si>
    <t>CLC/TC 86BXA</t>
  </si>
  <si>
    <t>CLC/SR 86</t>
  </si>
  <si>
    <t>CLC/SR 86B</t>
  </si>
  <si>
    <t>CLC/SR 86C</t>
  </si>
  <si>
    <t>CLC/TC 46X</t>
  </si>
  <si>
    <t>CLC/SC 46XC</t>
  </si>
  <si>
    <t>CLC/SC 46XA</t>
  </si>
  <si>
    <t>CLC/SR 46F</t>
  </si>
  <si>
    <t>Izvorni TC,SC</t>
  </si>
  <si>
    <t>Številka projekta</t>
  </si>
  <si>
    <t>IEC/TC 57/WG 16</t>
  </si>
  <si>
    <t>IEC/TC 57/WG 10</t>
  </si>
  <si>
    <t>Opomba</t>
  </si>
  <si>
    <t>Initial study into synergy and interplay between IEC TC 13 and IEC TC 69 linked to TC 69</t>
  </si>
  <si>
    <t>IEC/TC 13/JAHG 17</t>
  </si>
  <si>
    <t>IEC/PC 128/WG 01</t>
  </si>
  <si>
    <t>IEC/PC 128/WG 02</t>
  </si>
  <si>
    <t>Terms and definitions</t>
  </si>
  <si>
    <t>Technical specifications</t>
  </si>
  <si>
    <t>Opomba: Pregled je pripravljen glede na podatke, ki so bili na dan 10.09. 2025 na voljo v aplikaciji SES.</t>
  </si>
  <si>
    <t xml:space="preserve">SIST EN IEC 60034-1:2023  </t>
  </si>
  <si>
    <t xml:space="preserve">predhodnik preveden </t>
  </si>
  <si>
    <t>Temperature rise for liquid-immersed transformers</t>
  </si>
  <si>
    <t>Loading guide for oil-immersed power transformers</t>
  </si>
  <si>
    <t>Opomba: Pregled je pripravljen glede na podatke, ki so bili na dan 24.02.2025 na voljo v aplikaciji SES.</t>
  </si>
  <si>
    <t>IEC/TC 59/SC 59L/MT 2</t>
  </si>
  <si>
    <t>Small cooking appliances with single function and for liquid processing (like kettles, jugs, rice cookers, coffee makers, etc) and food processing appliances</t>
  </si>
  <si>
    <t>Maintenance Team for IEC 60456</t>
  </si>
  <si>
    <t>CLC/TC 59X/WG 01</t>
  </si>
  <si>
    <t>CLC/TC 59X/WG 23</t>
  </si>
  <si>
    <t>IEC/TC 59/SC 59D/AG 17</t>
  </si>
  <si>
    <t>IEC/TC 59/SC 59D/WG 13</t>
  </si>
  <si>
    <t>IEC/TC 59/SC 59D/WG 16</t>
  </si>
  <si>
    <t>IEC/TC 59/SC 59D/WG 18</t>
  </si>
  <si>
    <t>IEC/TC 59/SC 59D/WG 20</t>
  </si>
  <si>
    <t>IEC/TC 59/SC 59D/MT 15</t>
  </si>
  <si>
    <t xml:space="preserve">Laundry appliances, </t>
  </si>
  <si>
    <t xml:space="preserve">Material efficiency of household and similar electrical appliances, </t>
  </si>
  <si>
    <t>Global application of test methods for household and similar laundry appliances</t>
  </si>
  <si>
    <t>Test materials</t>
  </si>
  <si>
    <t>Maintenance for IEC 60734 and preparation of other cross product publications</t>
  </si>
  <si>
    <t>Uncertainty assessment of performance and consumption measurement</t>
  </si>
  <si>
    <t>Methods for rinsing-efficiency for laundry appliances</t>
  </si>
  <si>
    <t>IEC/TC 59/SC 59L/WG 7</t>
  </si>
  <si>
    <t>Performance of electrically operated spray toilet seats</t>
  </si>
  <si>
    <t>Electrical household and similar cooling and freezing appliances, food preservation and storage</t>
  </si>
  <si>
    <t>Electrical household and similar cooling and freezing appliances, maintenance of performance standard</t>
  </si>
  <si>
    <t>Acoustical noise of household and similar electrical appliances Managed by TC 59</t>
  </si>
  <si>
    <t>IEC/TC 59/SC 59M/WG 4</t>
  </si>
  <si>
    <t>IEC/TC 59/SC 59M/MT 2</t>
  </si>
  <si>
    <t>IEC/TC 59/JWG 2</t>
  </si>
  <si>
    <t>Opomba: Pregled je pripravljen glede na podatke, ki so bili na dan 26.09.2024 na voljo v SES.</t>
  </si>
  <si>
    <t>Opomba: Pregled je pripravljen glede na podatke, ki so bili na dan 26.08.2025 na voljo v bazi SES.</t>
  </si>
  <si>
    <t>IEC/TC 13/WG 11</t>
  </si>
  <si>
    <t>CLC/TC 13/WG 01</t>
  </si>
  <si>
    <t>CLC/TC 205/WG 16</t>
  </si>
  <si>
    <t>CLC/TC 13/WG 02</t>
  </si>
  <si>
    <t>IEC/TC 13/WG 14</t>
  </si>
  <si>
    <t>IEC/TC 13/JWG 16</t>
  </si>
  <si>
    <t>Electricity meters for active energy of class a, b and c</t>
  </si>
  <si>
    <t>Data models and protocols for additional functionality of and data exchange in interoperable multi-utility smart metering systems</t>
  </si>
  <si>
    <t>Measuring systems for stationary supply equipment</t>
  </si>
  <si>
    <t>Catheters</t>
  </si>
  <si>
    <t>Electricity metering equipment</t>
  </si>
  <si>
    <t>Data exchange for meter reading, tariff and load control</t>
  </si>
  <si>
    <t>Metering Payment Systems</t>
  </si>
  <si>
    <t>Mapping between the common information model CIM and DLMS/COSEM data models and message profiles linked to TC 57</t>
  </si>
  <si>
    <t>Pregled je pripravljen glede na podatke, ki so bili na dan 12.09.2025 na voljo v aplikaciji SES.</t>
  </si>
  <si>
    <t>IEC/TC 37/SC 37A/WG 5</t>
  </si>
  <si>
    <t>CLC/TC 37A/WG 02</t>
  </si>
  <si>
    <t>IEC/TC 37/SC 37A/WG 4</t>
  </si>
  <si>
    <t>IEC/TC 37/SC 37A/WG 3</t>
  </si>
  <si>
    <t>IEC/TC 37/SC 37B/WG 1</t>
  </si>
  <si>
    <t>CLC/TC 37A/WG 01</t>
  </si>
  <si>
    <t>IEC/TC 37/SC 37A/PT 61643-06</t>
  </si>
  <si>
    <t>IEC/TC 37/SC 37B/WG 2</t>
  </si>
  <si>
    <t>Development of SPDs for Power systems and for special applications including d.c.</t>
  </si>
  <si>
    <t>Development of SPDs connected to Telecommunications ans Signalling Networks</t>
  </si>
  <si>
    <t>Low-voltage surge protective devices - Part 6: Requirements and test methods on SPD specific disconnectors</t>
  </si>
  <si>
    <t>Selection and application principles for low-voltage surge protective devices</t>
  </si>
  <si>
    <t>Surge protective devices of telecommunication and signalling networks</t>
  </si>
  <si>
    <t>Low-voltage surge protection devices</t>
  </si>
  <si>
    <t>Performance requirements, test methods and application principles for gas discharge tubes and metal-oxide varistor components</t>
  </si>
  <si>
    <t>Performance requirements, test methods and application principles for Silicon PN junction components such as Silicon avalanche diodes and thyristor surge suppressors</t>
  </si>
  <si>
    <t>IEC/TC 57/WG 14</t>
  </si>
  <si>
    <t>IEC/TC 57/WG 13</t>
  </si>
  <si>
    <t>Power system IED communication and associated data models</t>
  </si>
  <si>
    <t>Software interfaces for operation and planning of the electric grid</t>
  </si>
  <si>
    <t>Enterprise business function interfaces for electric utility operations</t>
  </si>
  <si>
    <t>Deregulated energy market communications</t>
  </si>
  <si>
    <r>
      <t xml:space="preserve">Opomba: Pregled je pripravljen glede na podatke, ki so bili na dan </t>
    </r>
    <r>
      <rPr>
        <sz val="9"/>
        <color rgb="FF000000"/>
        <rFont val="Arial"/>
        <family val="2"/>
        <charset val="238"/>
      </rPr>
      <t>3.09.2025</t>
    </r>
    <r>
      <rPr>
        <sz val="9"/>
        <color indexed="8"/>
        <rFont val="Arial"/>
        <family val="2"/>
      </rPr>
      <t xml:space="preserve"> na voljo v aplikaciji SES.</t>
    </r>
  </si>
  <si>
    <t>Opomba: Pregled je pripravljen glede na podatke, ki so bili na dan 11.09.2025 na voljo v aplikaciji SES.</t>
  </si>
  <si>
    <t>Standardizacija na področju električnih naprav, ki jih uporabljajo železnice  tako na vozilih kot na drugih objektih, ki omogočajo železniški promet.</t>
  </si>
  <si>
    <t>Standardizacija varnostnih zahtev za električne aparate, v prvi vrsti za gospodinjstvo, pa tudi za drugo opremo in aparate na podobnih področjih, kjer ne obstaja tehnični odbor IEC.</t>
  </si>
  <si>
    <t>CLC/TC 61/WG 01</t>
  </si>
  <si>
    <t>IEC/TC 61/MT 37</t>
  </si>
  <si>
    <t>IEC/TC 61/MT 46</t>
  </si>
  <si>
    <t>IEC/TC 61/AG 28</t>
  </si>
  <si>
    <t>CLC/TC 61/WG 04</t>
  </si>
  <si>
    <t>CLC/TC 61/WG 06</t>
  </si>
  <si>
    <t>CLC/TC 61/WG Edt</t>
  </si>
  <si>
    <t>IEC/SC 59L/WG 8</t>
  </si>
  <si>
    <t>IEC/TC 61/MT 31</t>
  </si>
  <si>
    <t>Technical Interpretation of IEC Standards</t>
  </si>
  <si>
    <t>Safety of batteries and battery chargers</t>
  </si>
  <si>
    <t>Overall maintenance of TC 61 publications</t>
  </si>
  <si>
    <t>Portable kitchen appliances for household use</t>
  </si>
  <si>
    <t>IEC/TC 61/AG 4</t>
  </si>
  <si>
    <t>Use of Test Probes, Temperature Limits and Resistance to Heat and Fire</t>
  </si>
  <si>
    <t>Evaluation of experience and user satisfaction on the use of body care appliances</t>
  </si>
  <si>
    <t>Relations between standardization and legislation of Low Voltage and Radio Equipment Directives</t>
  </si>
  <si>
    <t>Use of appliances by vulnerable people, including children</t>
  </si>
  <si>
    <t>Relations between standardization and legislation of Machinery Regulation</t>
  </si>
  <si>
    <t>Editing Group</t>
  </si>
  <si>
    <r>
      <t xml:space="preserve">Opomba: Pregled je pripravljen glede na podatke, ki so bili na dan </t>
    </r>
    <r>
      <rPr>
        <b/>
        <sz val="9"/>
        <color rgb="FF000000"/>
        <rFont val="Arial"/>
        <family val="2"/>
        <charset val="238"/>
      </rPr>
      <t>DATUM</t>
    </r>
    <r>
      <rPr>
        <sz val="9"/>
        <color indexed="8"/>
        <rFont val="Arial"/>
        <family val="2"/>
      </rPr>
      <t xml:space="preserve"> na </t>
    </r>
    <r>
      <rPr>
        <sz val="9"/>
        <color rgb="FF000000"/>
        <rFont val="Arial"/>
        <family val="2"/>
        <charset val="238"/>
      </rPr>
      <t>voljo v aplikaciji SES.</t>
    </r>
  </si>
  <si>
    <t>Ime TDT</t>
  </si>
  <si>
    <t>SS EIT - Strokovni svet za elektrotehnike, IT in telekomunikacije - Technical Board for the electrotechnical, information technology and telecommunications fields</t>
  </si>
  <si>
    <t>mag. Alojz Hudobivnik</t>
  </si>
  <si>
    <t>Slovenska nacionalna standardizacija na področjih elektrotehnike, informacijske tehnologije in telekomunikacij. Pokriva dejavnosti CENELEC, IEC, ISO/IEC JTC1 in ETSI</t>
  </si>
  <si>
    <t>81943</t>
  </si>
  <si>
    <t>EN IEC 60079-11:2024/prA1</t>
  </si>
  <si>
    <t>82208</t>
  </si>
  <si>
    <t>prEN IEC 60079-29-3</t>
  </si>
  <si>
    <t>prEN IEC 60079-10-1:2025</t>
  </si>
  <si>
    <t>prEN 60079-13:2025</t>
  </si>
  <si>
    <t>prEN IEC 60079-10-2:2025</t>
  </si>
  <si>
    <t>prEN IEC 60079-1:2025</t>
  </si>
  <si>
    <t>prEN IEC 60079-46:2025</t>
  </si>
  <si>
    <t>prEN 50270:2025</t>
  </si>
  <si>
    <t>prEN IEC 60079-42:2025</t>
  </si>
  <si>
    <t>FprEN IEC 60079-28:2025</t>
  </si>
  <si>
    <t>79514</t>
  </si>
  <si>
    <t>EN IEC 60079-25:2022/FprA1:2025</t>
  </si>
  <si>
    <t>FprEN IEC 60079-29-0:2025</t>
  </si>
  <si>
    <t>EN IEC 60079-45:2025</t>
  </si>
  <si>
    <t>EN IEC 60079-18:2025</t>
  </si>
  <si>
    <t>EN IEC 60079-15:2019/A11:2025</t>
  </si>
  <si>
    <t>Explosive atmospheres - Part 29-3: Gas detectors - Guidance on functional safety of fixed gas detection systems</t>
  </si>
  <si>
    <t>Explosive atmospheres - Part 101: Principles of explosion protection</t>
  </si>
  <si>
    <t>Explosive atmospheres - Part 25: Intrinsically safe electrical systems</t>
  </si>
  <si>
    <t>Explosive atmospheres - Part 45: Electrical ignition systems for internal combustion engines</t>
  </si>
  <si>
    <t>00305191</t>
  </si>
  <si>
    <t>prEN ISO/IEC 80079-20-2 rev</t>
  </si>
  <si>
    <t>00305189</t>
  </si>
  <si>
    <t>prEN ISO 80079-37 rev</t>
  </si>
  <si>
    <t>00305188</t>
  </si>
  <si>
    <t>prEN ISO 80079-36 rev</t>
  </si>
  <si>
    <t>00305190</t>
  </si>
  <si>
    <t>EN 14986:2024/prA1</t>
  </si>
  <si>
    <t>00305173</t>
  </si>
  <si>
    <t>prEN 15198 rev</t>
  </si>
  <si>
    <t>prEN 16793 rev</t>
  </si>
  <si>
    <t>prEN 16447</t>
  </si>
  <si>
    <t>prEN 1127-1</t>
  </si>
  <si>
    <t>prEN ISO/IEC 80079-34</t>
  </si>
  <si>
    <t>prEN ISO 80079-38</t>
  </si>
  <si>
    <t>Explosive atmospheres — Part 20-2: Material characteristics — Combustible dusts test methods</t>
  </si>
  <si>
    <t>Explosive atmospheres — Part 37: Non-electrical equipment for explosive atmospheres — Non-electrical type of protection constructional safety ''c'', control of ignition sources ''b'', liquid immersion ''k''</t>
  </si>
  <si>
    <t>Explosive atmospheres — Part 36: Non-electrical equipment for explosive atmospheres — Basic method and requirements</t>
  </si>
  <si>
    <t>Design of fans working in potentially explosive atmospheres</t>
  </si>
  <si>
    <t>Methodology for the risk assessment of non-electrical equipment and components for intended use in potentially explosive atmospheres</t>
  </si>
  <si>
    <t>Explosive atmospheres - Explosion prevention and protection - Part 1: Basic concepts, methodology and design</t>
  </si>
  <si>
    <t>Explosive atmospheres - Part 34: Application of quality management systems for Ex Product manufacture (ISO/DIS 80079-34:2025)</t>
  </si>
  <si>
    <t>Explosive atmospheres - Part 38: Equipment and components in explosive atmospheres in underground mines (ISO/IEC DIS 80079-38:2025)</t>
  </si>
  <si>
    <t>Explosive atmospheres - Part 41: Reciprocating internal combustion engines (ISO/IEC DIS 80079-41:2025)</t>
  </si>
  <si>
    <t>IEC 60079-29-3 ED2</t>
  </si>
  <si>
    <t>Explosive atmospheres - Part 29-0: Gas detection equipment - General requirements and test methods</t>
  </si>
  <si>
    <t>Explosive atmospheres - Part 32-1: Electrostatic hazards - Guidance</t>
  </si>
  <si>
    <t>William Lawrence</t>
  </si>
  <si>
    <t>Ryan Brownlee</t>
  </si>
  <si>
    <t>Markus Zimmer</t>
  </si>
  <si>
    <t>Guenter Gabriel</t>
  </si>
  <si>
    <t>Jay McVeigh</t>
  </si>
  <si>
    <t>Jon Miller</t>
  </si>
  <si>
    <t>Graham P Ackroyd</t>
  </si>
  <si>
    <t>Martin Thedens</t>
  </si>
  <si>
    <t>Otto Walch</t>
  </si>
  <si>
    <t>Neil Dennis</t>
  </si>
  <si>
    <t>Stolpec1</t>
  </si>
  <si>
    <t>WG 22</t>
  </si>
  <si>
    <t>MT 60079-1</t>
  </si>
  <si>
    <t>MT 60079-2</t>
  </si>
  <si>
    <t>MT 60079-15</t>
  </si>
  <si>
    <t>MT 60079-26</t>
  </si>
  <si>
    <t>MT 60079-28</t>
  </si>
  <si>
    <t>PT 60079-29-0</t>
  </si>
  <si>
    <t>MT 60079-29</t>
  </si>
  <si>
    <t>JWG 29</t>
  </si>
  <si>
    <t>MT 60079-33</t>
  </si>
  <si>
    <t>WG 42</t>
  </si>
  <si>
    <t>MT 60079-46</t>
  </si>
  <si>
    <t>WG 54</t>
  </si>
  <si>
    <t>Stolpec2</t>
  </si>
  <si>
    <t>31/1866/CDV</t>
  </si>
  <si>
    <t>31/1873/CD</t>
  </si>
  <si>
    <t>31/1887/FDIS</t>
  </si>
  <si>
    <t>31/1889/FDIS</t>
  </si>
  <si>
    <t>31/1883/CD</t>
  </si>
  <si>
    <t>31/1930/RR</t>
  </si>
  <si>
    <t>31/1931/RR</t>
  </si>
  <si>
    <t>31/1869/CDV</t>
  </si>
  <si>
    <t>31/1871/CDV</t>
  </si>
  <si>
    <t>31/1876/CD</t>
  </si>
  <si>
    <t>IEC /TC 31</t>
  </si>
  <si>
    <t>IEC 60079-11/AMD1 ED7</t>
  </si>
  <si>
    <t>IEC/SC31J</t>
  </si>
  <si>
    <t>31G/423/CD</t>
  </si>
  <si>
    <t>Amendment 1 - Explosive atmospheres - Part 11: Equipment protection by intrinsic safety "i"</t>
  </si>
  <si>
    <t>MT 60079-11</t>
  </si>
  <si>
    <t>Colin Cameron</t>
  </si>
  <si>
    <t>IEC/SC31G</t>
  </si>
  <si>
    <t>PNW 31J-397 ED1</t>
  </si>
  <si>
    <t>IEC 60079-10-1 ED4</t>
  </si>
  <si>
    <t>IEC 60079-10-2 ED3</t>
  </si>
  <si>
    <t>IEC 60079-13 ED3</t>
  </si>
  <si>
    <t>Explosive atmospheres – Part 14-2: Electrical installations design, selection and installation of equipment, including initial inspection in underground mines susceptible to firedamp</t>
  </si>
  <si>
    <t>WG 1</t>
  </si>
  <si>
    <t>Peter Thurnherr</t>
  </si>
  <si>
    <t>MT 60079-10-1</t>
  </si>
  <si>
    <t>Predrag Persic</t>
  </si>
  <si>
    <t>MT 60079-10-2</t>
  </si>
  <si>
    <t>Donald Ankele</t>
  </si>
  <si>
    <t>MT 60079-13</t>
  </si>
  <si>
    <t>Dalia Tawy</t>
  </si>
  <si>
    <t>31J/397/NP</t>
  </si>
  <si>
    <t>31J/396/CDV</t>
  </si>
  <si>
    <t>31J/383/CDV</t>
  </si>
  <si>
    <t>31J/391/CDV</t>
  </si>
  <si>
    <t>ISO/IEC 80079-20-1 ED2</t>
  </si>
  <si>
    <t>ISO/IEC 80079-20-2 ED2</t>
  </si>
  <si>
    <t>ISO/IEC 80079-34 ED3</t>
  </si>
  <si>
    <t>ISO/IEC 80079-38 ED2</t>
  </si>
  <si>
    <t>ISO/IEC 80079-41 ED1</t>
  </si>
  <si>
    <t>Explosive atmospheres - Part 20-1: Material characteristics for gas and vapour classification - Test methods and data</t>
  </si>
  <si>
    <t>Explosive atmospheres - Part 20-2: Material characteristics - Combustible dusts test methods</t>
  </si>
  <si>
    <t>Explosive atmospheres - Part 34: Application of quality management systems for Ex Product manufacture</t>
  </si>
  <si>
    <t>Explosive atmospheres - Part 38: Equipment and components in explosive atmospheres in underground mines</t>
  </si>
  <si>
    <t>Explosive atmospheres – Part 41: Reciprocating internal combustion engines</t>
  </si>
  <si>
    <t>MT 80079-20-1</t>
  </si>
  <si>
    <t>Stephen Puttick</t>
  </si>
  <si>
    <t>MT 80079-20-2</t>
  </si>
  <si>
    <t>MT 80079-34</t>
  </si>
  <si>
    <t>Thierry Houeix</t>
  </si>
  <si>
    <t>MT 80079-38</t>
  </si>
  <si>
    <t>Jim Munro</t>
  </si>
  <si>
    <t>PT 80079-41</t>
  </si>
  <si>
    <t>Elmar Fuchs</t>
  </si>
  <si>
    <t>31M/267/CD</t>
  </si>
  <si>
    <t>31M/266/RR</t>
  </si>
  <si>
    <t>31M/261/CDV</t>
  </si>
  <si>
    <t>31M/246/CDV</t>
  </si>
  <si>
    <t>31M/252/CDV</t>
  </si>
  <si>
    <t>IEC/SC31M</t>
  </si>
  <si>
    <t>80778</t>
  </si>
  <si>
    <t>EN 50171:2021/prA1</t>
  </si>
  <si>
    <t>prEN IEC 61803:2025</t>
  </si>
  <si>
    <t>EN IEC 61800-9-2:2025/prA1:2025</t>
  </si>
  <si>
    <t>prEN IEC 62040-1:2025</t>
  </si>
  <si>
    <t>prEN IEC 63497:2025</t>
  </si>
  <si>
    <t>prEN 50743:2025</t>
  </si>
  <si>
    <t>Central safety power supply systems</t>
  </si>
  <si>
    <t>Safety requirements for power electronic converter systems and equipment - Part 2: High voltage power electronic converters up to 36 kv a.c. or 54 kv d.c.</t>
  </si>
  <si>
    <t>Power electronic converters for distributed energy resources - Part 3: Performance and test methods</t>
  </si>
  <si>
    <t>Adjustable speed electrical power drive systems (PDS) - Part 9-1: Ecodesign for motor systems - General requirements for setting energy efficiency standards</t>
  </si>
  <si>
    <t>Amendment 1 - Adjustable speed electrical power drive systems (PDS) - Part 9-2: Ecodesign for motor systems - Energy efficiency determination and classification Technical corrections to calculations for correction factors</t>
  </si>
  <si>
    <t>Terminology for voltage-sourced converters (VSC) for high-voltage direct current (HVDC) systems</t>
  </si>
  <si>
    <t>Ecodesign for power electronics including approach for environmental product declarations and specifications for the material efficiency assessment</t>
  </si>
  <si>
    <t>prEN 50742:2025</t>
  </si>
  <si>
    <t>EN 62061:2021/prA2:2025</t>
  </si>
  <si>
    <t>82205</t>
  </si>
  <si>
    <t>prEN IEC 63661</t>
  </si>
  <si>
    <t>Procedure automation for continuous process operations</t>
  </si>
  <si>
    <t>82699</t>
  </si>
  <si>
    <t>prEN IEC 62714-5</t>
  </si>
  <si>
    <t>Engineering data exchange format for use in industrial automation systems engineering - Automation markup language - Part 5: Communication</t>
  </si>
  <si>
    <t>Engineering data exchange format for use in industrial automation systems engineering - Automation markup language - Part 6: Automationml components</t>
  </si>
  <si>
    <t>81801</t>
  </si>
  <si>
    <t>prEN IEC 62439-1</t>
  </si>
  <si>
    <t>Industrial communication networks - High availability automation networks - Part 1: General concepts and calculation methods</t>
  </si>
  <si>
    <t>82321</t>
  </si>
  <si>
    <t>prEN IEC 63662</t>
  </si>
  <si>
    <t>Human-machine collaborations  - Part 1: Coordination of multiple risk assessments</t>
  </si>
  <si>
    <t>82320</t>
  </si>
  <si>
    <t>prEN IEC 63595-1</t>
  </si>
  <si>
    <t>Industrial networks - 5g communication technology - Part 1: Terms, definitions and fundamentals</t>
  </si>
  <si>
    <t>82703</t>
  </si>
  <si>
    <t>prEN IEC 62714-1</t>
  </si>
  <si>
    <t>Engineering data exchange format for use in industrial automation systems engineering - Automation markup language - Part 1: Architecture and general requirements</t>
  </si>
  <si>
    <t>82367</t>
  </si>
  <si>
    <t>prEN IEC 63665</t>
  </si>
  <si>
    <t>Industrial automation product data</t>
  </si>
  <si>
    <t>82700</t>
  </si>
  <si>
    <t>prEN IEC 62714-4</t>
  </si>
  <si>
    <t>Engineering data exchange format for use in industrial automation systems engineering - Automation markup language - Part 4: Logic</t>
  </si>
  <si>
    <t>81487</t>
  </si>
  <si>
    <t>EN IEC 62443-4-1:2018/prAA</t>
  </si>
  <si>
    <t>Security for industrial automation and control systems - Part 4-1: Secure product development lifecycle requirements</t>
  </si>
  <si>
    <t>82701</t>
  </si>
  <si>
    <t>prEN IEC 62714-3</t>
  </si>
  <si>
    <t>Engineering data exchange format for use in industrial automation systems engineering - Automation markup language - Part 3: Geometry and kinematics</t>
  </si>
  <si>
    <t>82702</t>
  </si>
  <si>
    <t>prEN IEC 62714-2</t>
  </si>
  <si>
    <t>Engineering data exchange format for use in industrial automation systems engineering - Automation markup language - Part 2: Semantics libraries</t>
  </si>
  <si>
    <t>81800</t>
  </si>
  <si>
    <t>prEN IEC 62439-2</t>
  </si>
  <si>
    <t>Industrial communication networks - High availability automation networks - Part 2: Media redundancy protocol (MRP)</t>
  </si>
  <si>
    <t>81799</t>
  </si>
  <si>
    <t>prEN IEC 62439-3</t>
  </si>
  <si>
    <t>Industrial communication networks - High availability automation networks - Part 3: Parallel redundancy protocol (PRP) and high-availability seamless redundancy (HSR)</t>
  </si>
  <si>
    <t>EN IEC 61326-2-6:2025/prAA:2025</t>
  </si>
  <si>
    <t>82383</t>
  </si>
  <si>
    <t>prEN IEC 63187-1:2025</t>
  </si>
  <si>
    <t>Systems engineering - System safety - Complex systems in defence programmes Part 1 - Concepts, terminology and requirements</t>
  </si>
  <si>
    <t>prEN IEC 62828-3:2025</t>
  </si>
  <si>
    <t>prEN IEC 61508-6:2025</t>
  </si>
  <si>
    <t>prEN IEC 62264-4:2025</t>
  </si>
  <si>
    <t>prEN IEC 63278-4:2025</t>
  </si>
  <si>
    <t>Asset administration shell for industrial applications - Part 4:Applications of Asset Administration Shell</t>
  </si>
  <si>
    <t>FprEN IEC 62264-2:2025</t>
  </si>
  <si>
    <t>Enterprise-Control System Integration - Part 2: Object models and relationships for interfaces between manufacturing operations and business functions</t>
  </si>
  <si>
    <t>FprEN IEC 62541-7:2025</t>
  </si>
  <si>
    <t>OPC unified architecture - Part 7: Profiles</t>
  </si>
  <si>
    <t>FprEN IEC 61512-1:2025</t>
  </si>
  <si>
    <t>CLC/TC 65X</t>
  </si>
  <si>
    <t>82317</t>
  </si>
  <si>
    <t>prEN IEC 61010-2-061</t>
  </si>
  <si>
    <t>Safety requirements for electrical equipment for measurement, control and laboratory use - Part 2-061: Particular requirements for laboratory atomic spectrometers with thermal atomization and ionization</t>
  </si>
  <si>
    <t>82319</t>
  </si>
  <si>
    <t>prEN IEC 61010-2-081</t>
  </si>
  <si>
    <t>Safety requirements for electrical equipment for measurement, control and laboratory use - Part 2-081: Particular requirements for automatic and semi-automatic laboratory equipment for analysis and other purposes</t>
  </si>
  <si>
    <t>82318</t>
  </si>
  <si>
    <t>prEN IEC 61010-2-101</t>
  </si>
  <si>
    <t>Safety requirements for electrical equipment for measurement, control, and laboratory use - Part 2-101: Particular requirements for in vitro diagnostic (IVD) medical equipment</t>
  </si>
  <si>
    <t>82062</t>
  </si>
  <si>
    <t>prEN IEC 61010-2-010</t>
  </si>
  <si>
    <t>Safety requirements for electrical equipment for measurement, control, and laboratory use - Part 2-010: Particular requirements for laboratory equipment for the heating of materials</t>
  </si>
  <si>
    <t>81930</t>
  </si>
  <si>
    <t>prEN IEC 61010-2-040</t>
  </si>
  <si>
    <t>Safety requirements for electrical equipment for measurement, control, and laboratory use — particular requirements for sterilizers and washer-disinfectors used to treat medical materials</t>
  </si>
  <si>
    <t>82040</t>
  </si>
  <si>
    <t>prEN IEC 61010-2-033</t>
  </si>
  <si>
    <t>82041</t>
  </si>
  <si>
    <t>prEN IEC 61010-2-034</t>
  </si>
  <si>
    <t>82316</t>
  </si>
  <si>
    <t>prEN IEC 61010-2-051</t>
  </si>
  <si>
    <t>Safety requirements for electrical equipment for measurement, control and laboratory use - Part 2-051: Particular requirements for laboratory equipment for mixing and stirring</t>
  </si>
  <si>
    <t>82036</t>
  </si>
  <si>
    <t>prEN IEC 61010-2-032</t>
  </si>
  <si>
    <t>82035</t>
  </si>
  <si>
    <t>prEN IEC 61010-2-030</t>
  </si>
  <si>
    <t>prEN IEC 61010-2-012:2025</t>
  </si>
  <si>
    <t>prEN IEC 61010-2-011:2025</t>
  </si>
  <si>
    <t>EN 61010-1:2010/prA2:2025</t>
  </si>
  <si>
    <t>CLC/TC 85X -</t>
  </si>
  <si>
    <t>81064</t>
  </si>
  <si>
    <t>EN IEC 62974-1:2024/prAA</t>
  </si>
  <si>
    <t>Monitoring and measuring systems used for data collection, aggregation and analysis – Part 1: Device requirements</t>
  </si>
  <si>
    <t>81065</t>
  </si>
  <si>
    <t>EN IEC 60688:2024/prAA</t>
  </si>
  <si>
    <t>Electrical measuring transducers for converting AC and DC electrical quantities to analogue or digital signals</t>
  </si>
  <si>
    <t>81066</t>
  </si>
  <si>
    <t>EN IEC 61557-10:2024/prAA</t>
  </si>
  <si>
    <t>Electrical safety in low voltage distribution systems up to 1 000 V AC and 1 500 V DC - Equipment for testing, measuring or monitoring of protective measures - Part 10: Combined measuring equipment for testing, measuring and monitoring of protective measures</t>
  </si>
  <si>
    <t>81360</t>
  </si>
  <si>
    <t>prEN 50699</t>
  </si>
  <si>
    <t>EN 50699: Recurrent test of electrical equipment</t>
  </si>
  <si>
    <t>81359</t>
  </si>
  <si>
    <t>prEN 50678</t>
  </si>
  <si>
    <t>EN 50678: General procedure for verifying the effectiveness of the protective measures of electrical equipment after repair</t>
  </si>
  <si>
    <t>prEN IEC 61557-18:2025</t>
  </si>
  <si>
    <t>Electrical safety in low voltage distribution systems up to 1 000 v AC and 1 500 v DC - Equipment for testing, measuring or monitoring of protective measures - Part 18: DC EV supply equipment insulation monitoring device</t>
  </si>
  <si>
    <t>EN IEC 61557-9:2025/prAA:2025</t>
  </si>
  <si>
    <t>prEN IEC 63580:2025</t>
  </si>
  <si>
    <t>81665</t>
  </si>
  <si>
    <t>EN IEC 62368-1:2024/prAB</t>
  </si>
  <si>
    <t>EN IEC 62368-1:2023/A12:2025 - Audio/video, information and communication technology equipment – Part 1: Safety requirements</t>
  </si>
  <si>
    <t>82426</t>
  </si>
  <si>
    <t>EN IEC 62368-1:2024/prA1</t>
  </si>
  <si>
    <t>Audio/video, information and communication technology equipment - Part 1: Safety requirements</t>
  </si>
  <si>
    <t>82525</t>
  </si>
  <si>
    <t>prEN IEC 63315:2025</t>
  </si>
  <si>
    <t>Audio/video, information and communication technology equipment - Safety - DC power transfer between ICT equipment ports using ICT wiring and cables at voltages not exceeding 60 v DC</t>
  </si>
  <si>
    <t>CLC/TC 108X -</t>
  </si>
  <si>
    <t>Opomba: Pregled je pripravljen glede na podatke, ki so bili na dan 20.10.2025 na voljo v aplikaciji SES.</t>
  </si>
  <si>
    <t>74911</t>
  </si>
  <si>
    <t>75791</t>
  </si>
  <si>
    <t>81769</t>
  </si>
  <si>
    <t>81766</t>
  </si>
  <si>
    <t>81767</t>
  </si>
  <si>
    <t>81770</t>
  </si>
  <si>
    <t>81768</t>
  </si>
  <si>
    <t>82228</t>
  </si>
  <si>
    <t>80493</t>
  </si>
  <si>
    <t>80492</t>
  </si>
  <si>
    <t>76405</t>
  </si>
  <si>
    <t>81782</t>
  </si>
  <si>
    <t>81781</t>
  </si>
  <si>
    <t>79556</t>
  </si>
  <si>
    <t>FprEN 62271-201:2025</t>
  </si>
  <si>
    <t>FprEN IEC 62271-208:2025</t>
  </si>
  <si>
    <t>CLC IEC/FprTS 62271-316:2025</t>
  </si>
  <si>
    <t>CLC IEC/FprTS 62271-5:2025</t>
  </si>
  <si>
    <t>CLC IEC/FprTS 62271-320:2025</t>
  </si>
  <si>
    <t>CLC IEC/FprTS 62271-318:2025</t>
  </si>
  <si>
    <t>CLC IEC/FprTS 62271-314:2025</t>
  </si>
  <si>
    <t>CLC/prTR 50XXX</t>
  </si>
  <si>
    <t>prEN 50768-2</t>
  </si>
  <si>
    <t>prEN 50768-1</t>
  </si>
  <si>
    <t>High-voltage switchgear and controlgear - Part 5: Common specifications for direct current switchgear and controlgear</t>
  </si>
  <si>
    <t>High-voltage switchgear and controlgear - Part 320: Environmental aspects and life cycle assessment rules for high-voltage switchgear and controlgear</t>
  </si>
  <si>
    <t>High-voltage switchgear and controlgear - Part 318: DC gas-insulated metal-enclosed switchgear for rated voltages including and above 100 kV</t>
  </si>
  <si>
    <t>High-voltage switchgear and controlgear - Part 314: Direct current disconnectors and earthing switches</t>
  </si>
  <si>
    <t>Material and recycling efficiency for circular economy of High-voltage switchgear and controlgear</t>
  </si>
  <si>
    <t>Gas-filled cast aluminium alloy enclosures for switchgear and controlgear with rated voltages above 52 kV</t>
  </si>
  <si>
    <t>Gas-filled enclosures made from wrought alloys, welded composite of cast and wrought aluminium for switchgear and controlgear with rated voltages above 52 kV</t>
  </si>
  <si>
    <t>76090</t>
  </si>
  <si>
    <t>77040</t>
  </si>
  <si>
    <t>76406</t>
  </si>
  <si>
    <t>EN IEC 62683-2-2:2025</t>
  </si>
  <si>
    <t>prEN IEC 62683-1:2025</t>
  </si>
  <si>
    <t>prEN IEC 63058:2025</t>
  </si>
  <si>
    <t>74472</t>
  </si>
  <si>
    <t>77696</t>
  </si>
  <si>
    <t>79616</t>
  </si>
  <si>
    <t>77076</t>
  </si>
  <si>
    <t>prEN IEC 61439-8:2025</t>
  </si>
  <si>
    <t>76180</t>
  </si>
  <si>
    <t>77578</t>
  </si>
  <si>
    <t>79510</t>
  </si>
  <si>
    <t>75860</t>
  </si>
  <si>
    <t>75933</t>
  </si>
  <si>
    <t>77092</t>
  </si>
  <si>
    <t>80403</t>
  </si>
  <si>
    <t>77091</t>
  </si>
  <si>
    <t>77039</t>
  </si>
  <si>
    <t>77941</t>
  </si>
  <si>
    <t>80318</t>
  </si>
  <si>
    <t>81962</t>
  </si>
  <si>
    <t>FprEN IEC 60947-5-5:2025</t>
  </si>
  <si>
    <t>prEN IEC 60947-6-1:2025</t>
  </si>
  <si>
    <t>prEN IEC 60947-10:2025</t>
  </si>
  <si>
    <t>prEN IEC 60947-5-3:2025</t>
  </si>
  <si>
    <t>prEN IEC 60947-1 rev</t>
  </si>
  <si>
    <t>prEN IEC 60947-7-4</t>
  </si>
  <si>
    <t>Low-voltage switchgear and controlgear - Part 10: Semiconductor circuit-breakers</t>
  </si>
  <si>
    <t>Low-voltage switchgear and controlgear - Part 7-4: Ancillary equipment - PCB terminal blocks for copper conductors</t>
  </si>
  <si>
    <t>High-voltage switchgear and controlgear - Part 322: The use of digital technologies</t>
  </si>
  <si>
    <t>17/1159/CD</t>
  </si>
  <si>
    <t>17/1187/DTR</t>
  </si>
  <si>
    <t>17/1156/CD</t>
  </si>
  <si>
    <t>PRVDTR</t>
  </si>
  <si>
    <t>RDTR</t>
  </si>
  <si>
    <t>IEC 62271-111 ED4</t>
  </si>
  <si>
    <t xml:space="preserve">17A/1423/CD </t>
  </si>
  <si>
    <t>High-voltage switchgear and controlgear - Part 111: Automatic circuit reclosers for alternating current systems above 1 000 V</t>
  </si>
  <si>
    <t>DC Rigid Gas-Insulated Transmission Line For Rated Voltage above 100kV</t>
  </si>
  <si>
    <t>High-voltage switchgear and controlgear - Part 307: Procedures for the extension of validity of type tests of AC metal and solid-insulation enclosed switchgear and controlgear for rated voltages above 1 kV and up to and including 52 kV</t>
  </si>
  <si>
    <t>17C/978/NP</t>
  </si>
  <si>
    <t>17C/982/NP</t>
  </si>
  <si>
    <t>17C/980/FDIS</t>
  </si>
  <si>
    <t>17C/934/CD</t>
  </si>
  <si>
    <t>17C/977/FDIS</t>
  </si>
  <si>
    <t>17C/943/CD</t>
  </si>
  <si>
    <t>17C/944/CD</t>
  </si>
  <si>
    <t>PNW TS 17C-978 ED1</t>
  </si>
  <si>
    <t>PNW TS 17C-982 ED1</t>
  </si>
  <si>
    <t>121/194/CDV</t>
  </si>
  <si>
    <t>121/233/CDV</t>
  </si>
  <si>
    <t>IEC 60947-7-4 ED3</t>
  </si>
  <si>
    <t>IEC TR 63649 ED1</t>
  </si>
  <si>
    <t>121A/638/CD</t>
  </si>
  <si>
    <t>121A/640/CDV</t>
  </si>
  <si>
    <t>121A/699/FDIS</t>
  </si>
  <si>
    <t>121A/639/CDV</t>
  </si>
  <si>
    <t>121A/682/CD</t>
  </si>
  <si>
    <t>121A/688/CD</t>
  </si>
  <si>
    <t>121A/635/CDV</t>
  </si>
  <si>
    <t>121A/623/CD</t>
  </si>
  <si>
    <t>121A/678/CD</t>
  </si>
  <si>
    <t>Low-voltage switchgear and controlgear - Part 10: Semiconductor Circuit-Breakers</t>
  </si>
  <si>
    <t>Low-voltage switchgear and controlgear - Determination, verification and validation of safety related performance characteristic</t>
  </si>
  <si>
    <t>121B/205/CD</t>
  </si>
  <si>
    <t>121B/213/CDV</t>
  </si>
  <si>
    <t>121B/210/CD</t>
  </si>
  <si>
    <t>SIST EN IEC 62271-100:2021</t>
  </si>
  <si>
    <t>Visokonapetostne stikalne in krmilne naprave - 100. del: Odklopniki za izmenični tok (IEC 62271-100:2021)</t>
  </si>
  <si>
    <t>SIST EN IEC 62271-100:2021/AC:2022</t>
  </si>
  <si>
    <t>Visokonapetostne stikalne in krmilne naprave - 100. del: Odklopniki za izmenični tok - Popravek AC (IEC 62271-100:2021/COR2:2022)</t>
  </si>
  <si>
    <t>Visokonapetostne stikalne in krmilne naprave - 100. del: Odklopniki za izmenični tok - Popravek AC (IEC 62271-100:2021/COR1:2021)</t>
  </si>
  <si>
    <t>SIST EN IEC 62271-200:2021</t>
  </si>
  <si>
    <t>Visokonapetostne stikalne in krmilne naprave - 200. del: Stikalne in krmilne naprave v kovinskih ohišjih za naznačene izmenične napetosti nad 1 kV in do vključno 52 kV (IEC 62271-200:2021)</t>
  </si>
  <si>
    <r>
      <t>Opomba: Pregled je pripravljen glede na podatke, ki so bili na dan 20</t>
    </r>
    <r>
      <rPr>
        <sz val="9"/>
        <color rgb="FF000000"/>
        <rFont val="Arial"/>
        <family val="2"/>
        <charset val="238"/>
      </rPr>
      <t xml:space="preserve">.10.2025 </t>
    </r>
    <r>
      <rPr>
        <sz val="9"/>
        <color indexed="8"/>
        <rFont val="Arial"/>
        <family val="2"/>
        <charset val="238"/>
      </rPr>
      <t>na voljo v aplikaciji SES.</t>
    </r>
  </si>
  <si>
    <t>89106</t>
  </si>
  <si>
    <t>82098</t>
  </si>
  <si>
    <t>86280</t>
  </si>
  <si>
    <t>A framework for representing physical assets using tokens</t>
  </si>
  <si>
    <t>ISO/DTR 25145</t>
  </si>
  <si>
    <t>ISO/DTS 23516</t>
  </si>
  <si>
    <t>ISO/DIS 20435</t>
  </si>
  <si>
    <t>5000</t>
  </si>
  <si>
    <t>88298</t>
  </si>
  <si>
    <t>84288</t>
  </si>
  <si>
    <t>ISO 14533-3</t>
  </si>
  <si>
    <t>ISO/FDIS 5909</t>
  </si>
  <si>
    <t>6000</t>
  </si>
  <si>
    <t>Business processes and data interchange of electronic bill of lading based on distributed ledger technology (DLT)</t>
  </si>
  <si>
    <t>JT019005</t>
  </si>
  <si>
    <t>JT019003</t>
  </si>
  <si>
    <t>Policy and security requirements on trust services on electronic ledgers</t>
  </si>
  <si>
    <t>FprCEN/TS 18264</t>
  </si>
  <si>
    <t>prCEN/CLC/TR XXX</t>
  </si>
  <si>
    <t>Blockchain and distributed ledger technology - Overview of DLT-based collections and collections management</t>
  </si>
  <si>
    <t>Blockchain and distributed ledger technology - Interoperability framework</t>
  </si>
  <si>
    <t>Processes, data elements and documents in commerce, industry and administration - Long-term signature - Part 3: Profiles for PDF Advanced Electronic Signatures (PAdES)</t>
  </si>
  <si>
    <t>CLC/TC 69X - Electrical systems for electric road vehicles</t>
  </si>
  <si>
    <t>81907</t>
  </si>
  <si>
    <t>prEN 50XXX</t>
  </si>
  <si>
    <t>Recommendation for the connection of a dispositive backend to electric commercial vehicles, supplementary to ISO 15118</t>
  </si>
  <si>
    <t>74454</t>
  </si>
  <si>
    <t>prEN IEC 63119-4</t>
  </si>
  <si>
    <t>74455</t>
  </si>
  <si>
    <t>prEN IEC 63119-3</t>
  </si>
  <si>
    <t>Information exchange for electric vehicle charging roaming service  - Part 3: Message structure</t>
  </si>
  <si>
    <t>74456</t>
  </si>
  <si>
    <t>prEN IEC 63110-3</t>
  </si>
  <si>
    <t>76168</t>
  </si>
  <si>
    <t>prEN IEC 63380-4</t>
  </si>
  <si>
    <t>Standard interface for connecting charging stations to local energy management systems - Part-4 test specifications</t>
  </si>
  <si>
    <t>76169</t>
  </si>
  <si>
    <t>prEN IEC 63382-2</t>
  </si>
  <si>
    <t>76170</t>
  </si>
  <si>
    <t>prEN IEC 63382-3</t>
  </si>
  <si>
    <t>76172</t>
  </si>
  <si>
    <t>prEN IEC 61980-4</t>
  </si>
  <si>
    <t>77325</t>
  </si>
  <si>
    <t>prEN IEC 61851-21-2</t>
  </si>
  <si>
    <t>Conductive power and energy transfer systems for electric vehicles - Part 21-2: Electric vehicle requirements for conductive connection to an AC/DC supply - EMC requirements for off board electric vehicle charging systems</t>
  </si>
  <si>
    <t>80405</t>
  </si>
  <si>
    <t>prEN IEC 61851-24</t>
  </si>
  <si>
    <t>Conductive power and energy transfer systems for electric vehicles - Part 24: Digital communication between a DC EV supply equipment and an electric vehicle for control of DC charging</t>
  </si>
  <si>
    <t>82006</t>
  </si>
  <si>
    <t>prEN IEC 61851-23</t>
  </si>
  <si>
    <t>Conductive power and energy transfer systems for electric vehicles - Part 23: DC electric vehicle supply equipment</t>
  </si>
  <si>
    <t>82634</t>
  </si>
  <si>
    <t>prEN IEC 61851-1:2025/prAA:2025</t>
  </si>
  <si>
    <t>Conductive power and energy transfer systems for electric vehicles - Part 1: General system and specific mode 3 EV charging station requirements</t>
  </si>
  <si>
    <t>75675</t>
  </si>
  <si>
    <t>prEN IEC 61851-1:2025</t>
  </si>
  <si>
    <t>76171</t>
  </si>
  <si>
    <t>prEN IEC 61851-21-1:2025</t>
  </si>
  <si>
    <t>Conductive power and energy transfer systems for electric vehicles - Part 21-1: Electric vehicle on-board charger EMC requirements for conductive connection to AC/DC supply</t>
  </si>
  <si>
    <t>64601</t>
  </si>
  <si>
    <t>prEN IEC 61851-23-1:2025</t>
  </si>
  <si>
    <t>74732</t>
  </si>
  <si>
    <t>prEN IEC 61851-23-3:2025</t>
  </si>
  <si>
    <t>Electric vehicle conductive charging system - Part 23-3: DC electric vehicle supply equipment for Megawatt charging systems</t>
  </si>
  <si>
    <t>81150</t>
  </si>
  <si>
    <t>FprEN IEC 61851-23:2025/prAA:2025</t>
  </si>
  <si>
    <t>82180</t>
  </si>
  <si>
    <t>prEN IEC 63584-210:2025</t>
  </si>
  <si>
    <t>Open charge point protocol 2.1 (Fast track process)</t>
  </si>
  <si>
    <t>63680</t>
  </si>
  <si>
    <t>FprEN IEC 61851-23:2025</t>
  </si>
  <si>
    <t>76176</t>
  </si>
  <si>
    <t>FprEN IEC 63382-1:2025</t>
  </si>
  <si>
    <t>00301098</t>
  </si>
  <si>
    <t>prEN 17186 rev</t>
  </si>
  <si>
    <t>CEN/TC 301 - Electrically propelled road vehicles</t>
  </si>
  <si>
    <t>Identification of vehicles and infrastructures compatibility - Graphical expression for consumer information on EV power supply</t>
  </si>
  <si>
    <t>00301100</t>
  </si>
  <si>
    <t>prEN ISO 12617 rev</t>
  </si>
  <si>
    <t>Road vehicles — Liquefied natural gas (LNG) refuelling connector — 3,1 MPa connector</t>
  </si>
  <si>
    <t>00301099</t>
  </si>
  <si>
    <t>Road vehicles – Rechargeable batteries with internal energy storage – Guidance on data explanation required in EU battery passport</t>
  </si>
  <si>
    <t>00301097</t>
  </si>
  <si>
    <t>Road Vehicles — Electrically propelled vehicles — Technical specifications for swappable battery system applied to L-category vehicles</t>
  </si>
  <si>
    <t>00301096</t>
  </si>
  <si>
    <t>prEN ISO 15118-2</t>
  </si>
  <si>
    <t>Road vehicles - Vehicle-to-Grid Communication Interface - Part 2: Network and application protocol requirements (ISO/DIS 15118-2:2025)</t>
  </si>
  <si>
    <t>00301083</t>
  </si>
  <si>
    <t>prEN 16662-2</t>
  </si>
  <si>
    <t>Road vehicles - Supplementary grip devices for tyres of passenger cars and light duty vehicles - Part 2: Specific test procedures</t>
  </si>
  <si>
    <t>00301084</t>
  </si>
  <si>
    <t>prEN 16662-3</t>
  </si>
  <si>
    <t>Road vehicles - Supplementary grip devices for tyres of passenger cars and light duty vehicles - Part 3: Production control (self monitoring) and third-party surveillance</t>
  </si>
  <si>
    <t>00301092</t>
  </si>
  <si>
    <t>EN ISO 15118-20:2022/prA1:2024</t>
  </si>
  <si>
    <t>Road vehicles - Vehicle to grid communication interface - Part 20: 2nd generation network layer and application layer requirements - Amendment 1: AC DER service, MCS service, and improved security concept (ISO 15118-20:2022/DAmd1:2024)</t>
  </si>
  <si>
    <t>00301094</t>
  </si>
  <si>
    <t>prEN ISO 15118-4</t>
  </si>
  <si>
    <t>Road vehicles - Vehicle to grid communication interface - Part 4: Network and application protocol conformance test (ISO/DIS 15118-4:2024)</t>
  </si>
  <si>
    <t>00301093</t>
  </si>
  <si>
    <t>FprEN ISO 18243</t>
  </si>
  <si>
    <t>Electrically propelled mopeds and motorcycles - Test specifications and safety requirements for lithium-ion battery systems (ISO/FDIS 18243:2025)</t>
  </si>
  <si>
    <t>Opomba: Pregled je pripravljen glede na podatke, ki so bili na dan 21.10.2025 na voljo v aplikaciji SES.</t>
  </si>
  <si>
    <t>CLC/TC 78 - Equipment and tools for live working</t>
  </si>
  <si>
    <t>69670</t>
  </si>
  <si>
    <t>FprEN IEC 63247-1:2020</t>
  </si>
  <si>
    <t>74394</t>
  </si>
  <si>
    <t>prEN IEC 62192-1:2024</t>
  </si>
  <si>
    <t>74771</t>
  </si>
  <si>
    <t>prEN IEC 60984</t>
  </si>
  <si>
    <t>74772</t>
  </si>
  <si>
    <t>prEN IEC 60903:2025</t>
  </si>
  <si>
    <t>75423</t>
  </si>
  <si>
    <t>prEN IEC 63232-2</t>
  </si>
  <si>
    <t>80390</t>
  </si>
  <si>
    <t>prEN IEC 62192-2</t>
  </si>
  <si>
    <t>80397</t>
  </si>
  <si>
    <t>prEN IEC 61111:2025</t>
  </si>
  <si>
    <t>81441</t>
  </si>
  <si>
    <t>EN 60743:2013/prA1:2025</t>
  </si>
  <si>
    <t>81797</t>
  </si>
  <si>
    <t>prEN IEC 61482-2</t>
  </si>
  <si>
    <t>82210</t>
  </si>
  <si>
    <t>prEN IEC 60903:2025/prAA</t>
  </si>
  <si>
    <t>82581</t>
  </si>
  <si>
    <t>EN 50374:2025/A1:2025</t>
  </si>
  <si>
    <t>82151</t>
  </si>
  <si>
    <t>prEN 50340</t>
  </si>
  <si>
    <t>Hydraulic cable cutting devices to be used on electrical installations with nominal voltage up to 60 kV AC</t>
  </si>
  <si>
    <t>Live working - Protective clothing against the thermal hazards of an electric arc - Part 2: Requirements</t>
  </si>
  <si>
    <t>Live working - Terminology for tools, devices and equipment</t>
  </si>
  <si>
    <t>Conductor cars</t>
  </si>
  <si>
    <t>CLC/BTTF 62-3 - Operation of electrical installations</t>
  </si>
  <si>
    <t>82282</t>
  </si>
  <si>
    <t>EN 50110-1:2023/prA1</t>
  </si>
  <si>
    <r>
      <t xml:space="preserve">Opomba: Pregled je pripravljen glede na podatke, ki so bili na dan </t>
    </r>
    <r>
      <rPr>
        <sz val="9"/>
        <color rgb="FF000000"/>
        <rFont val="Arial"/>
        <family val="2"/>
        <charset val="238"/>
      </rPr>
      <t>21.10.2025</t>
    </r>
    <r>
      <rPr>
        <sz val="9"/>
        <color indexed="8"/>
        <rFont val="Arial"/>
        <family val="2"/>
        <charset val="238"/>
      </rPr>
      <t xml:space="preserve"> na voljo v aplikaciji SES.</t>
    </r>
  </si>
  <si>
    <t>CLC/TC 64 - Electrical installations and protection against electric shock</t>
  </si>
  <si>
    <t>63678</t>
  </si>
  <si>
    <t>HD 60364-7-710:2025</t>
  </si>
  <si>
    <t>64478</t>
  </si>
  <si>
    <t>HD 60364-5-57:2022</t>
  </si>
  <si>
    <t>68385</t>
  </si>
  <si>
    <t>FprHD 60364-1:2025</t>
  </si>
  <si>
    <t>Low-voltage electrical installations - Part 1: Fundamental principles, assessment of general characteristics, and definitions</t>
  </si>
  <si>
    <t>69700</t>
  </si>
  <si>
    <t>HD 60364-4-42:2025</t>
  </si>
  <si>
    <t>70599</t>
  </si>
  <si>
    <t>HD 60364-7-710:2025/A11:2025</t>
  </si>
  <si>
    <t>73262</t>
  </si>
  <si>
    <t>prHD 60364-7-702:2025</t>
  </si>
  <si>
    <t>75186</t>
  </si>
  <si>
    <t>FprHD 60364-7-712:2025</t>
  </si>
  <si>
    <t>75502</t>
  </si>
  <si>
    <t>FprHD IEC 60364-7-711:2025</t>
  </si>
  <si>
    <t>75790</t>
  </si>
  <si>
    <t>prHD 60364-7-751:2025</t>
  </si>
  <si>
    <t>76624</t>
  </si>
  <si>
    <t>prHD IEC 60364-7-717:2024</t>
  </si>
  <si>
    <t>78950</t>
  </si>
  <si>
    <t>prHD IEC 60364-6:2025</t>
  </si>
  <si>
    <t>79687</t>
  </si>
  <si>
    <t>prHD 60364-8-81:2025</t>
  </si>
  <si>
    <t>79835</t>
  </si>
  <si>
    <t>HD 60364-4-43:2023/prAA:2025</t>
  </si>
  <si>
    <t>79882</t>
  </si>
  <si>
    <t>HD 60364-5-57:2022/prAA:2025</t>
  </si>
  <si>
    <t>80277</t>
  </si>
  <si>
    <t>prHD 60364-4-41</t>
  </si>
  <si>
    <t>80398</t>
  </si>
  <si>
    <t>prHD 60364-7-722</t>
  </si>
  <si>
    <t>80406</t>
  </si>
  <si>
    <t>prHD 60364-7-705</t>
  </si>
  <si>
    <t>80793</t>
  </si>
  <si>
    <t>HD 60364-7-716:2023/prAA</t>
  </si>
  <si>
    <t>81043</t>
  </si>
  <si>
    <t>HD 60364-4-42:2025/prAA:2025</t>
  </si>
  <si>
    <t>81280</t>
  </si>
  <si>
    <t>prHD 60364-1:2024/prAA</t>
  </si>
  <si>
    <t>81281</t>
  </si>
  <si>
    <t>prHD 60364-7-712:2023/prAA</t>
  </si>
  <si>
    <t>81340</t>
  </si>
  <si>
    <t>prHD 60364-7-711:2023/prAA</t>
  </si>
  <si>
    <t>81416</t>
  </si>
  <si>
    <t>prHD 60364-8-81:2025/prAA</t>
  </si>
  <si>
    <t>81580</t>
  </si>
  <si>
    <t>prHD 60364-5-53</t>
  </si>
  <si>
    <t>81605</t>
  </si>
  <si>
    <t>HD 60364-8-82:2025/prA1:2025</t>
  </si>
  <si>
    <t>82638</t>
  </si>
  <si>
    <t>HD 60364-4-44/prA1</t>
  </si>
  <si>
    <t>Low-voltage electrical installations - Part 4-44: Protection for safety - Protection against voltage disturbances and electromagnetic disturbances, clause 443</t>
  </si>
  <si>
    <t>CLC/TC 205 - Home and Building Electronic Systems (HBES)</t>
  </si>
  <si>
    <t>79500</t>
  </si>
  <si>
    <t>prEN IEC 63402-2-2:2025</t>
  </si>
  <si>
    <t>Energy efficiency - Customer energy management systems - Part 2-2: Data model and messaging - Interface between the customer energy manager and resource manager(s) (Proposed horizontal publication)</t>
  </si>
  <si>
    <t>81204</t>
  </si>
  <si>
    <t>prEN IEC 63402-2-1</t>
  </si>
  <si>
    <t>Energy efficiency - Customer energy management systems - Part 2-1: Data model and messaging - Interface between the distribution system operator/ energy management gateway and customer energy manager/ building energy manager (Proposed horizontal publication)</t>
  </si>
  <si>
    <t>82380</t>
  </si>
  <si>
    <t>prEN IEC 63044-3</t>
  </si>
  <si>
    <t>Home and building electronic systems (HBES) and building automation and control systems (BACS) - Part 3: Electrical safety requirements</t>
  </si>
  <si>
    <t>82686</t>
  </si>
  <si>
    <t>prEN IEC 63402-3</t>
  </si>
  <si>
    <t>Energy efficiency - Customer energy management systems - Part 3: Energy manager</t>
  </si>
  <si>
    <t>CLC/TC 215 - Electrotechnical aspects of telecommunication equipment</t>
  </si>
  <si>
    <t>79243</t>
  </si>
  <si>
    <t>Active</t>
  </si>
  <si>
    <t>79731</t>
  </si>
  <si>
    <t>79732</t>
  </si>
  <si>
    <t>79733</t>
  </si>
  <si>
    <t>79741</t>
  </si>
  <si>
    <t>80033</t>
  </si>
  <si>
    <t>80034</t>
  </si>
  <si>
    <t>80035</t>
  </si>
  <si>
    <t>80515</t>
  </si>
  <si>
    <t>Opomba: Pregled je pripravljen glede na podatke, ki so bili na dan 121.10.2025 na voljo v aplikaciji SES.</t>
  </si>
  <si>
    <t>CLC/TC 14 - Power transformers</t>
  </si>
  <si>
    <t>Power transformers - Additional European requirements: Life Cycle Assessment (LCA)</t>
  </si>
  <si>
    <t>78092</t>
  </si>
  <si>
    <t>prEN IEC 63501</t>
  </si>
  <si>
    <t>78100</t>
  </si>
  <si>
    <t>prEN IEC 60076-2</t>
  </si>
  <si>
    <t>78101</t>
  </si>
  <si>
    <t>prEN IEC 60076-1</t>
  </si>
  <si>
    <t>78102</t>
  </si>
  <si>
    <t>prEN IEC 60076-6</t>
  </si>
  <si>
    <t>79120</t>
  </si>
  <si>
    <t>prEN 50708-3-301</t>
  </si>
  <si>
    <t>79121</t>
  </si>
  <si>
    <t>prEN 50708-3-302</t>
  </si>
  <si>
    <t>72638</t>
  </si>
  <si>
    <t>prEN IEC 60076-4:2023</t>
  </si>
  <si>
    <t>Power transformers - Part 4: Lightning impulse and switching impulse tests of power transformers and reactors</t>
  </si>
  <si>
    <t>73196</t>
  </si>
  <si>
    <t>prEN 50708-1-1:2023</t>
  </si>
  <si>
    <t>73528</t>
  </si>
  <si>
    <t>FprEN 50708-3-1</t>
  </si>
  <si>
    <t>77611</t>
  </si>
  <si>
    <t>FprEN 50708-3-3</t>
  </si>
  <si>
    <t>Opomba: Pregled je pripravljen glede na podatke, ki so bili na dan 22.10.2025 na voljo v aplikaciji SES.</t>
  </si>
  <si>
    <t>CLC/TC 59X - Consumer information related to household electrical appliances</t>
  </si>
  <si>
    <t>80527</t>
  </si>
  <si>
    <t>75241</t>
  </si>
  <si>
    <t>prEN IEC 63086-2-5</t>
  </si>
  <si>
    <t>75242</t>
  </si>
  <si>
    <t>prEN IEC 63086-2-6</t>
  </si>
  <si>
    <t>77227</t>
  </si>
  <si>
    <t>EN IEC 62947:2022/prA1</t>
  </si>
  <si>
    <t>77265</t>
  </si>
  <si>
    <t>EN IEC 63174:2022/prA1</t>
  </si>
  <si>
    <t>78191</t>
  </si>
  <si>
    <t>prEN IEC 63086-2-7</t>
  </si>
  <si>
    <t>78319</t>
  </si>
  <si>
    <t>EN IEC/ASTM 62885-7</t>
  </si>
  <si>
    <t>78409</t>
  </si>
  <si>
    <t>prEN IEC 60704-2-17</t>
  </si>
  <si>
    <t>79185</t>
  </si>
  <si>
    <t>prEN IEC 60704-2-21</t>
  </si>
  <si>
    <t>80020</t>
  </si>
  <si>
    <t>prEN IEC/ASTM 62885-10</t>
  </si>
  <si>
    <t>80021</t>
  </si>
  <si>
    <t>prEN IEC/ASTM 62885-11</t>
  </si>
  <si>
    <t>80105</t>
  </si>
  <si>
    <t>prEN IEC 63086-2-3</t>
  </si>
  <si>
    <t>80488</t>
  </si>
  <si>
    <t>prEN IEC 63086-1</t>
  </si>
  <si>
    <t>80489</t>
  </si>
  <si>
    <t>prEN IEC 60675</t>
  </si>
  <si>
    <t>80529</t>
  </si>
  <si>
    <t>EN 50440:2015/prA2</t>
  </si>
  <si>
    <t>80530</t>
  </si>
  <si>
    <t>prEN 50753</t>
  </si>
  <si>
    <t>General methods for the assessment of the ability to repair of electric instantaneous water heaters (EIWH)</t>
  </si>
  <si>
    <t>80611</t>
  </si>
  <si>
    <t>prEN 50758</t>
  </si>
  <si>
    <t>80612</t>
  </si>
  <si>
    <t>prEN 50759</t>
  </si>
  <si>
    <t>81019</t>
  </si>
  <si>
    <t>EN IEC 61591:2023/prA1</t>
  </si>
  <si>
    <t>Cooking fume extractors - Methods for measuring performance</t>
  </si>
  <si>
    <t>81207</t>
  </si>
  <si>
    <t>prEN IEC 60496</t>
  </si>
  <si>
    <t>Methods for measuring the performance of electric warming plates for household and similar purposes</t>
  </si>
  <si>
    <t>81219</t>
  </si>
  <si>
    <t>prEN IEC 60704-2-8</t>
  </si>
  <si>
    <t>Household and similar electrical appliances - Test code for the determination of airborne acoustical noise - Part 2-8: Particular requirements for electric shavers, hair clippers or trimmers</t>
  </si>
  <si>
    <t>81220</t>
  </si>
  <si>
    <t>prEN IEC 60704-2-7</t>
  </si>
  <si>
    <t>Household and similar electrical appliances - Test code for the determination of airborne acoustical noise - Part 2-7: Particular requirements for fans</t>
  </si>
  <si>
    <t>81403</t>
  </si>
  <si>
    <t>prEN IEC 62301/prAA</t>
  </si>
  <si>
    <t>Measurement of standby power for appliances and equipment</t>
  </si>
  <si>
    <t>81667</t>
  </si>
  <si>
    <t>prEN IEC/ASTM 62885-3</t>
  </si>
  <si>
    <t>Surface cleaning appliances - Part 3: Wet carpet cleaning appliances for household or similar use - Methods for measuring the performance</t>
  </si>
  <si>
    <t>82008</t>
  </si>
  <si>
    <t>prEN IEC/ASTM 62885-6</t>
  </si>
  <si>
    <t>82436</t>
  </si>
  <si>
    <t>prEN IEC 62885-14</t>
  </si>
  <si>
    <t>Surface cleaning appliances - Part 14: Cleaning machines for commercial use - Requirements for conducting a life cycle assessment (LCA)</t>
  </si>
  <si>
    <t>82705</t>
  </si>
  <si>
    <t>prEN IEC 60350-3</t>
  </si>
  <si>
    <t>Household electric cooking appliances - Part 3: Steam ovens and combination steam ovens - Methods for measuring performance</t>
  </si>
  <si>
    <t>82890</t>
  </si>
  <si>
    <t>prEN IEC 60704-2-14</t>
  </si>
  <si>
    <t>Household and similar electrical appliances - Test code for the determination of airborne acoustical noise - Part 2-14: Particular requirements for refrigerating appliances</t>
  </si>
  <si>
    <t>82894</t>
  </si>
  <si>
    <t>prEN IEC 63689</t>
  </si>
  <si>
    <t>Hand dryers - Methods for measuring the performance</t>
  </si>
  <si>
    <t>82895</t>
  </si>
  <si>
    <t>prEN IEC 63136</t>
  </si>
  <si>
    <t>Electric dishwashers for commercial use - Test methods for measuring the performance</t>
  </si>
  <si>
    <t>78784</t>
  </si>
  <si>
    <t>EN 50559:2013/prA2</t>
  </si>
  <si>
    <t>Electric room heating, underfloor heating, characteristics of performance - Definitions, method of testing, sizing and formula symbols</t>
  </si>
  <si>
    <t>77229</t>
  </si>
  <si>
    <t>prEN IEC 60619:2025</t>
  </si>
  <si>
    <t>78410</t>
  </si>
  <si>
    <t>prEN IEC 60704-2-1:2025</t>
  </si>
  <si>
    <t>73952</t>
  </si>
  <si>
    <t>prEN IEC 60704-2-19:2025</t>
  </si>
  <si>
    <t>75331</t>
  </si>
  <si>
    <t>prEN IEC 63086-2-2:2025</t>
  </si>
  <si>
    <t>77264</t>
  </si>
  <si>
    <t>prEN IEC 60704-2-20:2024</t>
  </si>
  <si>
    <t>77266</t>
  </si>
  <si>
    <t>prEN IEC 61254:2025</t>
  </si>
  <si>
    <t>79524</t>
  </si>
  <si>
    <t>prEN IEC 62301:2025</t>
  </si>
  <si>
    <t>79946</t>
  </si>
  <si>
    <t>prEN IEC 63350:2025</t>
  </si>
  <si>
    <t>81668</t>
  </si>
  <si>
    <t>prEN IEC/ASTM 63470:2025</t>
  </si>
  <si>
    <t>Cooking fume extractors - Methods for measuring the capture efficiency</t>
  </si>
  <si>
    <t>78782</t>
  </si>
  <si>
    <t>EN 60531:2000/prAB:2025</t>
  </si>
  <si>
    <t>78783</t>
  </si>
  <si>
    <t>EN 60675:1995/prAB:2025</t>
  </si>
  <si>
    <t>74468</t>
  </si>
  <si>
    <t>FprEN IEC 62849:2025</t>
  </si>
  <si>
    <t>75931</t>
  </si>
  <si>
    <t>FprEN IEC 63437:2025</t>
  </si>
  <si>
    <t>CLC/TC 13 - Equipment for electrical energy measurement and load control</t>
  </si>
  <si>
    <t>81940</t>
  </si>
  <si>
    <t>prEN IEC 62056-6-1</t>
  </si>
  <si>
    <t>Electricity metering data exchange - The DLMS®/COSEM suite - Part 6-1: Object identification system (OBIS)</t>
  </si>
  <si>
    <t>79647</t>
  </si>
  <si>
    <t>prEN IEC 62052-11</t>
  </si>
  <si>
    <t>81939</t>
  </si>
  <si>
    <t>prEN IEC 62056-6-2</t>
  </si>
  <si>
    <t>Electricity metering data exchange - The DLMS®/COSEM suite - Part 6-2: COSEM interface classes</t>
  </si>
  <si>
    <t>81293</t>
  </si>
  <si>
    <t>prEN IEC 62056-8-5</t>
  </si>
  <si>
    <t>Electricity metering data exchange - The DLMS/COSEM suite - Part 8-5: Communication profile for g3-PLC and g3-hybrid neighbourhood area networks</t>
  </si>
  <si>
    <t>81750</t>
  </si>
  <si>
    <t>prEN IEC 62053-23</t>
  </si>
  <si>
    <t>Electricity metering equipment - Particular requirements - Part 23: Static meters for reactive energy (classes 2 and 3)</t>
  </si>
  <si>
    <t>81816</t>
  </si>
  <si>
    <t>prEN IEC 62053-26</t>
  </si>
  <si>
    <t>Electricity metering equipment - Particular requirements - Part 26: Static revenue grade sub-meters for AC active energy (classes 0,5, 1, 2) and fundamental component reactive energy (classes 0,5S, 1S, 1, 2 and 3)</t>
  </si>
  <si>
    <t>81751</t>
  </si>
  <si>
    <t>prEN IEC 62053-22</t>
  </si>
  <si>
    <t>Electricity metering equipment - Particular requirements - Part 22: Static meters for AC active energy (classes 0,1S, 0,2S and 0,5S)</t>
  </si>
  <si>
    <t>82692</t>
  </si>
  <si>
    <t>prEN IEC 62054-21</t>
  </si>
  <si>
    <t>Electricity metering (a.c.) - Tariff and load control - Part 21: Particular requirements for time switches</t>
  </si>
  <si>
    <t>81748</t>
  </si>
  <si>
    <t>prEN IEC 62053-21</t>
  </si>
  <si>
    <t>Electricity metering equipment - Particular requirements - Part 21: Static meters for AC active energy (classes 0,5, 1 and 2)</t>
  </si>
  <si>
    <t>81749</t>
  </si>
  <si>
    <t>prEN IEC 62053-24</t>
  </si>
  <si>
    <t>Electricity metering equipment - Particular requirements - Part 24: Static meters for fundamental component reactive energy (classes 0,5S, 1S, 1, 2 and 3)</t>
  </si>
  <si>
    <t>79498</t>
  </si>
  <si>
    <t>prEN IEC 62052-42</t>
  </si>
  <si>
    <t>81941</t>
  </si>
  <si>
    <t>prEN IEC 62056-5-3</t>
  </si>
  <si>
    <t>Electricity metering data exchange - The DLMS®/COSEM suite - Part 5-3: DLMS®/COSEM application layer</t>
  </si>
  <si>
    <t>79655</t>
  </si>
  <si>
    <t>prEN IEC 62059-31-1</t>
  </si>
  <si>
    <t>81265</t>
  </si>
  <si>
    <t>CLC/prTS 50732</t>
  </si>
  <si>
    <t>Electric mobility – Measuring systems for supply equipment</t>
  </si>
  <si>
    <t>79939</t>
  </si>
  <si>
    <t>EN IEC 62052-11:2021/prAB</t>
  </si>
  <si>
    <t>79961</t>
  </si>
  <si>
    <t>EN 50470-3:2022/prA1</t>
  </si>
  <si>
    <t>Electricity metering equipment - Part 3: Particular requirements - Static meters for AC active energy (class indexes A, B and C)</t>
  </si>
  <si>
    <t>75819</t>
  </si>
  <si>
    <t>prEN IEC 62056-8-11:2025</t>
  </si>
  <si>
    <t>79497</t>
  </si>
  <si>
    <t>prEN IEC 62059-32-1:2025</t>
  </si>
  <si>
    <t>Opomba: Pregled je pripravljen glede na podatke, ki so bili na dan 22.10.2025  na voljo v aplikaciji SES.</t>
  </si>
  <si>
    <t>CLC/SR 37 - Surge arresters</t>
  </si>
  <si>
    <t>74388</t>
  </si>
  <si>
    <t>prEN IEC 60099-11</t>
  </si>
  <si>
    <t>78768</t>
  </si>
  <si>
    <t>prEN IEC 63518-1</t>
  </si>
  <si>
    <t>80685</t>
  </si>
  <si>
    <t>prEN IEC 60099-5</t>
  </si>
  <si>
    <t>80686</t>
  </si>
  <si>
    <t>prEN IEC 60099-4</t>
  </si>
  <si>
    <t>CLC/SR 37B - Specific components for surge arresters and surge protective devices</t>
  </si>
  <si>
    <t>68389</t>
  </si>
  <si>
    <t>prEN IEC 61643-321</t>
  </si>
  <si>
    <t>79126</t>
  </si>
  <si>
    <t>prEN IEC 61643-361:2025</t>
  </si>
  <si>
    <t>69041</t>
  </si>
  <si>
    <t>prEN IEC 61643-322:2019</t>
  </si>
  <si>
    <t>CLC/TC 37A - Low voltage surge protective devices</t>
  </si>
  <si>
    <t>Low-voltage surge protective devices -  Part 12: Surge protective devices connected to low-voltage power distribution systems - Selection and application principles</t>
  </si>
  <si>
    <t>82820</t>
  </si>
  <si>
    <t>prEN IEC 61643-31</t>
  </si>
  <si>
    <t>Low-voltage surge protective devices - Part 31: Requirements and test methods for spds for photovoltaic installations</t>
  </si>
  <si>
    <t>74730</t>
  </si>
  <si>
    <t>FprEN IEC 61643-21:2025</t>
  </si>
  <si>
    <t>Low voltage surge protective devices - Part 21: Surge protective devices connected to telecommunications and signalling networks - Requirements and test methods</t>
  </si>
  <si>
    <t>78238</t>
  </si>
  <si>
    <t>EN IEC 61643-11:2025</t>
  </si>
  <si>
    <t>78484</t>
  </si>
  <si>
    <t>EN IEC 61643-11:2025/A11:2025</t>
  </si>
  <si>
    <t>EN IEC 62561-2:2025</t>
  </si>
  <si>
    <t>CLC/TC 61 - Safety of household and similar electrical appliances</t>
  </si>
  <si>
    <t>prEN IEC 60335-2-37/prAA</t>
  </si>
  <si>
    <t>Household and similar electrical appliances - Safety - Part 2-37: Particular requirements for commercial electric doughnut fryers and deep fat fryers</t>
  </si>
  <si>
    <t>prEN IEC 60335-2-37/prA1/prAA</t>
  </si>
  <si>
    <t>prEN IEC 60335-2-42/prA1/prAA</t>
  </si>
  <si>
    <t>prEN IEC 60335-2-49/prA1</t>
  </si>
  <si>
    <t>Household and similar electrical appliances - Safety - Part 2-49: Particular requirements for commercial electric appliances for keeping food and crockery warm</t>
  </si>
  <si>
    <t>prEN IEC 60335-2-50/prA1</t>
  </si>
  <si>
    <t>prEN IEC 60335-2-39/prA1</t>
  </si>
  <si>
    <t>Household and similar electrical appliances - Safety - Part 2-39: Particular requirements for commercial electric multi-purpose cooking pans</t>
  </si>
  <si>
    <t>prEN IEC 60335-2-118</t>
  </si>
  <si>
    <t>prEN IEC 60335-2-39/prA1/prAA</t>
  </si>
  <si>
    <t>prEN IEC 60335-2-49/prAB</t>
  </si>
  <si>
    <t>prEN IEC 60335-2-50/prAB</t>
  </si>
  <si>
    <t>prEN IEC 60335-2-118/prAA</t>
  </si>
  <si>
    <t>prEN IEC 60335-2-48/prA1</t>
  </si>
  <si>
    <t>Household and similar electrical appliances - Safety - Part 2-48: Particular requirements for commercial electric grillers and toasters</t>
  </si>
  <si>
    <t>prEN IEC 60335-2-67</t>
  </si>
  <si>
    <t>Household and similar electrical appliances - Safety - Part 2-67: Particular requirements for floor treatment machines for commercial use</t>
  </si>
  <si>
    <t>prEN IEC 60335-2-68</t>
  </si>
  <si>
    <t>Household and similar electrical appliances - Safety - Part 2-68: Particular requirements for spray extraction machines, for commercial use</t>
  </si>
  <si>
    <t>prEN IEC 60335-2-69</t>
  </si>
  <si>
    <t>Household and similar electrical appliances - Safety - Part 2-69: Particular requirements for wet and dry vacuum cleaners, including power brush for commercial use</t>
  </si>
  <si>
    <t>prEN IEC 60335-2-72</t>
  </si>
  <si>
    <t>Household and similar electrical appliances - Safety - Part 2-72: Particular requirements for floor treatment machines with or without traction drive, for commercial use</t>
  </si>
  <si>
    <t>prEN IEC 60335-2-79</t>
  </si>
  <si>
    <t>Household and similar electrical appliances - Safety - Part 2-79: Particular requirements for high pressure cleaners and steam cleaners</t>
  </si>
  <si>
    <t>prEN IEC 60335-2-124</t>
  </si>
  <si>
    <t>Household and similar electrical appliances - Safety - Part 2-124: Particular requirements for commercial dry ice blasting machines</t>
  </si>
  <si>
    <t>prEN IEC 60335-2-44/prA1</t>
  </si>
  <si>
    <t>Household and similar electrical appliances - Safety - Part 2-44: Particular requirements for ironers</t>
  </si>
  <si>
    <t>CLC IEC/prTS 63457-1</t>
  </si>
  <si>
    <t>Household and similar appliances – Subsequent safety testing after repair, refurbishment, and remanufacturing – Part 1: General requirements</t>
  </si>
  <si>
    <t>CLC IEC/prTS 63576</t>
  </si>
  <si>
    <t>Evaluation methods for protection against risk of fire in electric tumble dryers</t>
  </si>
  <si>
    <t>prEN IEC 60335-2-48/prAA</t>
  </si>
  <si>
    <t>81656</t>
  </si>
  <si>
    <t>78620</t>
  </si>
  <si>
    <t>prEN IEC 60335-2-8</t>
  </si>
  <si>
    <t>78621</t>
  </si>
  <si>
    <t>prEN IEC 60335-2-8/prAA</t>
  </si>
  <si>
    <t>79324</t>
  </si>
  <si>
    <t>prEN IEC 60335-2-95</t>
  </si>
  <si>
    <t>Household and similar electrical appliances - Safety - Part 2-95: Particular requirements for drives for vertically moving garage doors for residential use</t>
  </si>
  <si>
    <t>79329</t>
  </si>
  <si>
    <t>prEN IEC 60335-2-95/prAA</t>
  </si>
  <si>
    <t>79330</t>
  </si>
  <si>
    <t>prEN IEC 60335-2-97</t>
  </si>
  <si>
    <t>79331</t>
  </si>
  <si>
    <t>prEN IEC 60335-2-97/prAA</t>
  </si>
  <si>
    <t>79333</t>
  </si>
  <si>
    <t>prEN IEC 60335-2-51</t>
  </si>
  <si>
    <t>79334</t>
  </si>
  <si>
    <t>prEN IEC 60335-2-51/prAA</t>
  </si>
  <si>
    <t>79335</t>
  </si>
  <si>
    <t>prEN IEC 60335-2-103</t>
  </si>
  <si>
    <t>79336</t>
  </si>
  <si>
    <t>prEN IEC 60335-2-103/prAA</t>
  </si>
  <si>
    <t>79337</t>
  </si>
  <si>
    <t>prEN IEC 60335-2-65</t>
  </si>
  <si>
    <t>79338</t>
  </si>
  <si>
    <t>prEN IEC 60335-2-65/prAA</t>
  </si>
  <si>
    <t>79351</t>
  </si>
  <si>
    <t>EN 50615:2015/prA1</t>
  </si>
  <si>
    <t>79353</t>
  </si>
  <si>
    <t>FprEN 60335-2-58:2021/prAB</t>
  </si>
  <si>
    <t>79354</t>
  </si>
  <si>
    <t>prEN IEC 60335-2-60</t>
  </si>
  <si>
    <t>79355</t>
  </si>
  <si>
    <t>prEN IEC 60335-2-60/prAA</t>
  </si>
  <si>
    <t>79356</t>
  </si>
  <si>
    <t>prEN IEC 60335-2-109</t>
  </si>
  <si>
    <t>79358</t>
  </si>
  <si>
    <t>prEN IEC 60335-2-109/prAA</t>
  </si>
  <si>
    <t>79367</t>
  </si>
  <si>
    <t>79369</t>
  </si>
  <si>
    <t>79370</t>
  </si>
  <si>
    <t>prEN IEC 60335-2-98</t>
  </si>
  <si>
    <t>79371</t>
  </si>
  <si>
    <t>prEN IEC 60335-2-98/prAA</t>
  </si>
  <si>
    <t>79372</t>
  </si>
  <si>
    <t>prEN IEC 60335-2-2:2023/prAB</t>
  </si>
  <si>
    <t>79373</t>
  </si>
  <si>
    <t>prEN IEC 60335-2-115:2023/prAB</t>
  </si>
  <si>
    <t>79378</t>
  </si>
  <si>
    <t>prEN IEC 60335-2-113:2023/prAB</t>
  </si>
  <si>
    <t>79379</t>
  </si>
  <si>
    <t>EN IEC 60335-2-113:2023/prA1</t>
  </si>
  <si>
    <t>79735</t>
  </si>
  <si>
    <t>prEN IEC 60335-2-27/prAA</t>
  </si>
  <si>
    <t>79736</t>
  </si>
  <si>
    <t>prEN IEC 60335-2-31/prAA</t>
  </si>
  <si>
    <t>79737</t>
  </si>
  <si>
    <t>prEN IEC 60335-2-41</t>
  </si>
  <si>
    <t>79738</t>
  </si>
  <si>
    <t>prEN IEC 60335-2-41/prAA</t>
  </si>
  <si>
    <t>79753</t>
  </si>
  <si>
    <t>EN 50615:2015/prA2</t>
  </si>
  <si>
    <t>79765</t>
  </si>
  <si>
    <t>prEN IEC 60335-2-27</t>
  </si>
  <si>
    <t>79766</t>
  </si>
  <si>
    <t>prEN IEC 60335-2-31</t>
  </si>
  <si>
    <t>80416</t>
  </si>
  <si>
    <t>prEN IEC 60335-2-73</t>
  </si>
  <si>
    <t>80428</t>
  </si>
  <si>
    <t>prEN IEC 60335-2-73/prAA</t>
  </si>
  <si>
    <t>80429</t>
  </si>
  <si>
    <t>prEN IEC 60335-2-25</t>
  </si>
  <si>
    <t>80430</t>
  </si>
  <si>
    <t>prEN IEC 60335-2-25/prAA</t>
  </si>
  <si>
    <t>80431</t>
  </si>
  <si>
    <t>prEN IEC 60335-2-90</t>
  </si>
  <si>
    <t>80432</t>
  </si>
  <si>
    <t>prEN IEC 60335-2-90/prAA</t>
  </si>
  <si>
    <t>80435</t>
  </si>
  <si>
    <t>prEN IEC 60335-2-52</t>
  </si>
  <si>
    <t>80436</t>
  </si>
  <si>
    <t>prEN IEC 60335-2-52/prAA</t>
  </si>
  <si>
    <t>80437</t>
  </si>
  <si>
    <t>prEN IEC 60335-2-54</t>
  </si>
  <si>
    <t>80438</t>
  </si>
  <si>
    <t>prEN IEC 60335-2-54/prAA</t>
  </si>
  <si>
    <t>80439</t>
  </si>
  <si>
    <t>prEN IEC 60335-2-55</t>
  </si>
  <si>
    <t>80440</t>
  </si>
  <si>
    <t>prEN IEC 60335-2-55/prAA</t>
  </si>
  <si>
    <t>80441</t>
  </si>
  <si>
    <t>prEN IEC 60335-2-74</t>
  </si>
  <si>
    <t>80442</t>
  </si>
  <si>
    <t>prEN IEC 60335-2-74/prAA</t>
  </si>
  <si>
    <t>80443</t>
  </si>
  <si>
    <t>prEN IEC 60335-2-78</t>
  </si>
  <si>
    <t>80444</t>
  </si>
  <si>
    <t>prEN IEC 60335-2-78/prAA</t>
  </si>
  <si>
    <t>80445</t>
  </si>
  <si>
    <t>prEN IEC 60335-2-85</t>
  </si>
  <si>
    <t>80446</t>
  </si>
  <si>
    <t>prEN IEC 60335-2-85/prAA</t>
  </si>
  <si>
    <t>80667</t>
  </si>
  <si>
    <t>prEN IEC 60335-2-12</t>
  </si>
  <si>
    <t>80761</t>
  </si>
  <si>
    <t>prEN IEC 60335-2-12/prAA</t>
  </si>
  <si>
    <t>80832</t>
  </si>
  <si>
    <t>prEN 50416</t>
  </si>
  <si>
    <t>81153</t>
  </si>
  <si>
    <t>prEN IEC 60335-2-36</t>
  </si>
  <si>
    <t>Household and similar electrical appliances - Safety - Part 2-36: Particular requirements for commercial electric cooking ranges, ovens, hobs and hob elements</t>
  </si>
  <si>
    <t>81154</t>
  </si>
  <si>
    <t>EN IEC 60335-2-36:2024/prAB</t>
  </si>
  <si>
    <t>81155</t>
  </si>
  <si>
    <t>prEN IEC 60335-2-40</t>
  </si>
  <si>
    <t>Household and similar electrical appliances - Safety - Part 2-40: Particular requirements for electrical heat pumps, air-conditioners and dehumidifiers</t>
  </si>
  <si>
    <t>81279</t>
  </si>
  <si>
    <t>prEN IEC 60335-2-40/prAA</t>
  </si>
  <si>
    <t>81374</t>
  </si>
  <si>
    <t>prEN IEC 60335-2-78/prA1</t>
  </si>
  <si>
    <t>81608</t>
  </si>
  <si>
    <t>prEN IEC 60335-2-15</t>
  </si>
  <si>
    <t>Household and similar electrical appliances - Safety - Part 2-15: Particular requirements for appliances for heating liquids</t>
  </si>
  <si>
    <t>81609</t>
  </si>
  <si>
    <t>prEN IEC 60335-2-14</t>
  </si>
  <si>
    <t>Household and similar electrical appliances - Safety - Part 2-14: Particular requirements for kitchen machines</t>
  </si>
  <si>
    <t>81619</t>
  </si>
  <si>
    <t>prEN IEC 60335-2-15/prAA</t>
  </si>
  <si>
    <t>81620</t>
  </si>
  <si>
    <t>prEN IEC 60335-2-78/prAB</t>
  </si>
  <si>
    <t>81621</t>
  </si>
  <si>
    <t>prEN IEC 60335-2-43</t>
  </si>
  <si>
    <t>Household and similar electrical appliances - Safety - Part 2-43: Particular requirements for clothes dryers and towel rails</t>
  </si>
  <si>
    <t>81622</t>
  </si>
  <si>
    <t>prEN IEC 60335-2-61</t>
  </si>
  <si>
    <t>Household and similar electrical appliances - Safety - Part 2-61: Particular requirements for thermal-storage room heaters</t>
  </si>
  <si>
    <t>81624</t>
  </si>
  <si>
    <t>prEN IEC 60335-2-45</t>
  </si>
  <si>
    <t>Household and similar electrical appliances - Safety - Part 2-45: Particular requirements for portable heating tools and similar appliances</t>
  </si>
  <si>
    <t>81625</t>
  </si>
  <si>
    <t>prEN IEC 60335-2-80</t>
  </si>
  <si>
    <t>81626</t>
  </si>
  <si>
    <t>prEN IEC 60335-2-81</t>
  </si>
  <si>
    <t>Household and similar electrical appliances - Safety - Part 2-81: Particular requirements for foot warmers and heating mats</t>
  </si>
  <si>
    <t>81628</t>
  </si>
  <si>
    <t>prEN IEC 60335-2-96</t>
  </si>
  <si>
    <t>Household and similar electrical appliances - Safety - Part 2-96: Particular requirements for flexible sheet heating elements for room heating</t>
  </si>
  <si>
    <t>81631</t>
  </si>
  <si>
    <t>prEN IEC 60335-2-36/prA1</t>
  </si>
  <si>
    <t>81632</t>
  </si>
  <si>
    <t>prEN IEC 60335-2-37</t>
  </si>
  <si>
    <t>81633</t>
  </si>
  <si>
    <t>prEN IEC 60335-2-14/prAA</t>
  </si>
  <si>
    <t>81634</t>
  </si>
  <si>
    <t>prEN IEC 60335-2-38</t>
  </si>
  <si>
    <t>81635</t>
  </si>
  <si>
    <t>prEN IEC 60335-2-39</t>
  </si>
  <si>
    <t>81636</t>
  </si>
  <si>
    <t>prEN IEC 60335-2-42</t>
  </si>
  <si>
    <t>81637</t>
  </si>
  <si>
    <t>prEN IEC 60335-2-47</t>
  </si>
  <si>
    <t>Household and similar electrical appliances - Safety - Part 2-47: Particular requirements for commercial electric boiling pans</t>
  </si>
  <si>
    <t>81638</t>
  </si>
  <si>
    <t>prEN IEC 60335-2-48</t>
  </si>
  <si>
    <t>81639</t>
  </si>
  <si>
    <t>prEN IEC 60335-2-49</t>
  </si>
  <si>
    <t>81640</t>
  </si>
  <si>
    <t>prEN IEC 60335-2-64</t>
  </si>
  <si>
    <t>Safety of household and similar electrical appliances - Part 2-64: Particular requirements for commercial electric kitchen machines</t>
  </si>
  <si>
    <t>81641</t>
  </si>
  <si>
    <t>prEN IEC 60335-2-99</t>
  </si>
  <si>
    <t>Household and similar electrical appliances - Safety - Part 2-99: Particular requirements for commercial electric hoods</t>
  </si>
  <si>
    <t>81642</t>
  </si>
  <si>
    <t>prEN IEC 60335-2-122</t>
  </si>
  <si>
    <t>Household and similar electrical appliances - Safety - Part 2-122: Particular requirements for commercial washing machines</t>
  </si>
  <si>
    <t>81643</t>
  </si>
  <si>
    <t>prEN IEC 60335-2-50</t>
  </si>
  <si>
    <t>81655</t>
  </si>
  <si>
    <t>prEN IEC 60335-2-39/prAA</t>
  </si>
  <si>
    <t>81657</t>
  </si>
  <si>
    <t>prEN IEC 60335-2-42/prAA</t>
  </si>
  <si>
    <t>81682</t>
  </si>
  <si>
    <t>prEN IEC 60335-2-45/prAA</t>
  </si>
  <si>
    <t>81683</t>
  </si>
  <si>
    <t>prEN IEC 60335-2-122/prAA</t>
  </si>
  <si>
    <t>81684</t>
  </si>
  <si>
    <t>prEN IEC 60335-2-99/prAA</t>
  </si>
  <si>
    <t>81685</t>
  </si>
  <si>
    <t>prEN IEC 60335-2-99/prA1</t>
  </si>
  <si>
    <t>81686</t>
  </si>
  <si>
    <t>prEN IEC 60335-2-64/prAA</t>
  </si>
  <si>
    <t>81687</t>
  </si>
  <si>
    <t>prEN IEC 60335-2-64/prA1</t>
  </si>
  <si>
    <t>81688</t>
  </si>
  <si>
    <t>prEN IEC 60335-2-50/prAA</t>
  </si>
  <si>
    <t>81689</t>
  </si>
  <si>
    <t>prEN IEC 60335-2-49/prAA</t>
  </si>
  <si>
    <t>81690</t>
  </si>
  <si>
    <t>81691</t>
  </si>
  <si>
    <t>prEN IEC 60335-2-47/prA1</t>
  </si>
  <si>
    <t>81692</t>
  </si>
  <si>
    <t>prEN IEC 60335-2-47/prAA</t>
  </si>
  <si>
    <t>81693</t>
  </si>
  <si>
    <t>prEN IEC 60335-2-38/prAA</t>
  </si>
  <si>
    <t>81694</t>
  </si>
  <si>
    <t>prEN IEC 60335-2-38/prA1</t>
  </si>
  <si>
    <t>81695</t>
  </si>
  <si>
    <t>prEN IEC 60335-2-43/prAA</t>
  </si>
  <si>
    <t>81696</t>
  </si>
  <si>
    <t>prEN IEC 60335-2-61/prAA</t>
  </si>
  <si>
    <t>81698</t>
  </si>
  <si>
    <t>prEN IEC 60335-2-80/prAA</t>
  </si>
  <si>
    <t>81699</t>
  </si>
  <si>
    <t>prEN IEC 60335-2-81/prAA</t>
  </si>
  <si>
    <t>81701</t>
  </si>
  <si>
    <t>prEN IEC 60335-2-96/prAA</t>
  </si>
  <si>
    <t>81704</t>
  </si>
  <si>
    <t>prEN IEC 60335-2-36/prA1/prAA</t>
  </si>
  <si>
    <t>81706</t>
  </si>
  <si>
    <t>prEN IEC 60335-2-44</t>
  </si>
  <si>
    <t>81707</t>
  </si>
  <si>
    <t>prEN IEC 60335-2-34</t>
  </si>
  <si>
    <t>81711</t>
  </si>
  <si>
    <t>prEN IEC 60335-2-34/prAA</t>
  </si>
  <si>
    <t>81714</t>
  </si>
  <si>
    <t>prEN IEC 60335-2-44/prAA</t>
  </si>
  <si>
    <t>81715</t>
  </si>
  <si>
    <t>prEN IEC 60335-2-38/prAB</t>
  </si>
  <si>
    <t>81716</t>
  </si>
  <si>
    <t>prEN IEC 60335-2-47/prAB</t>
  </si>
  <si>
    <t>81717</t>
  </si>
  <si>
    <t>prEN IEC 60335-2-64/prAB</t>
  </si>
  <si>
    <t>81718</t>
  </si>
  <si>
    <t>EN IEC 60335-2-119:2024/prA1</t>
  </si>
  <si>
    <t>Household and similar electrical appliances - Safety - Part 2-119: Particular requirements for commercial vacuum packaging appliances</t>
  </si>
  <si>
    <t>81726</t>
  </si>
  <si>
    <t>EN IEC 60335-2-119:2024/prAB</t>
  </si>
  <si>
    <t>81728</t>
  </si>
  <si>
    <t>prEN IEC 60335-2-99/prAB</t>
  </si>
  <si>
    <t>81763</t>
  </si>
  <si>
    <t>prEN IEC 60335-2-83</t>
  </si>
  <si>
    <t>Household and similar electrical appliances - Safety - Part 2-83: Particular requirements for heated gullies for roof drainage</t>
  </si>
  <si>
    <t>81764</t>
  </si>
  <si>
    <t>prEN IEC 60335-2-42/prA1</t>
  </si>
  <si>
    <t>81765</t>
  </si>
  <si>
    <t>prEN IEC 60335-2-37/prA1</t>
  </si>
  <si>
    <t>81708</t>
  </si>
  <si>
    <t>prEN IEC 60335-2-24</t>
  </si>
  <si>
    <t>Household and similar electrical appliances - Safety - Part 2-24: Particular requirements for refrigerating appliances, ice-cream appliances and ice makers</t>
  </si>
  <si>
    <t>81712</t>
  </si>
  <si>
    <t>prEN IEC 60335-2-24/prAA</t>
  </si>
  <si>
    <t>80557</t>
  </si>
  <si>
    <t>EN IEC 62115:2020/prAB</t>
  </si>
  <si>
    <t>79710</t>
  </si>
  <si>
    <t>prEN IEC 60335-2-11:2025</t>
  </si>
  <si>
    <t>79734</t>
  </si>
  <si>
    <t>prEN IEC 60335-2-11:2025/prAA:2025</t>
  </si>
  <si>
    <t>80433</t>
  </si>
  <si>
    <t>prEN IEC 60335-2-110:2025</t>
  </si>
  <si>
    <t>80434</t>
  </si>
  <si>
    <t>prEN IEC 60335-2-110:2025/prAA:2025</t>
  </si>
  <si>
    <t>80663</t>
  </si>
  <si>
    <t>prEN IEC 60335-2-6:2025</t>
  </si>
  <si>
    <t>80760</t>
  </si>
  <si>
    <t>prEN IEC 60335-2-6:2025/prAA:2025</t>
  </si>
  <si>
    <t>81623</t>
  </si>
  <si>
    <t>prEN IEC 60335-2-62:2025</t>
  </si>
  <si>
    <t>Household and similar electrical appliances - Safety - Part 2-62: Particular requirements for commercial electric rinsing sinks</t>
  </si>
  <si>
    <t>81627</t>
  </si>
  <si>
    <t>prEN IEC 60335-2-82:2025</t>
  </si>
  <si>
    <t>81629</t>
  </si>
  <si>
    <t>prEN IEC 60335-2-101:2025</t>
  </si>
  <si>
    <t>Household and similar electrical appliances - Safety - Part 2-101: Particular requirements for vaporizers</t>
  </si>
  <si>
    <t>81630</t>
  </si>
  <si>
    <t>prEN IEC 60335-2-111:2025</t>
  </si>
  <si>
    <t>Household and similar electrical appliances - Safety - Part 2-111: Particular requirements for electric ondol mattress with a non-flexible heated part</t>
  </si>
  <si>
    <t>81644</t>
  </si>
  <si>
    <t>prEN IEC 60335-2-66:2025</t>
  </si>
  <si>
    <t>Household and similar electrical appliances - Safety - Part 2-66: Particular requirements for water-bed heaters</t>
  </si>
  <si>
    <t>81697</t>
  </si>
  <si>
    <t>prEN IEC 60335-2-62:2025/prAA:2025</t>
  </si>
  <si>
    <t>81700</t>
  </si>
  <si>
    <t>prEN IEC 60335-2-82:2025/prAA:2025</t>
  </si>
  <si>
    <t>81702</t>
  </si>
  <si>
    <t>prEN IEC 60335-2-101:2025/prAA:2025</t>
  </si>
  <si>
    <t>81703</t>
  </si>
  <si>
    <t>prEN IEC 60335-2-111:2025/prAA:2025</t>
  </si>
  <si>
    <t>81705</t>
  </si>
  <si>
    <t>prEN IEC 60335-2-66:2025/prAA:2025</t>
  </si>
  <si>
    <t>78895</t>
  </si>
  <si>
    <t>EN IEC 60335-1:2023/prAB:2025</t>
  </si>
  <si>
    <t>79742</t>
  </si>
  <si>
    <t>prEN IEC 60335-2-7:2025</t>
  </si>
  <si>
    <t>79743</t>
  </si>
  <si>
    <t>prEN IEC 60335-2-7:2025/prAA:2025</t>
  </si>
  <si>
    <t>80829</t>
  </si>
  <si>
    <t>EN 61770:2009/prAC:2025</t>
  </si>
  <si>
    <t>Electric appliances connected to the water mains - Avoidance of backsiphonage and failure of hose-sets</t>
  </si>
  <si>
    <t>76590</t>
  </si>
  <si>
    <t>prEN IEC 63458-1:2022</t>
  </si>
  <si>
    <t>High pressure water jet machines - Safety - Part 1: High pressure water jet unit</t>
  </si>
  <si>
    <t>76591</t>
  </si>
  <si>
    <t>prEN IEC 63458-2:2022</t>
  </si>
  <si>
    <t>High pressure water jet machines - Safety - Part 2: High pressure hoses, hose lines and connectors</t>
  </si>
  <si>
    <t>76592</t>
  </si>
  <si>
    <t>prEN IEC 63458-3:2022</t>
  </si>
  <si>
    <t>High pressure water jet machines - Safety - Part 3: High pressure spraying device</t>
  </si>
  <si>
    <t>78622</t>
  </si>
  <si>
    <t>EN IEC 60335-2-75:2023/prAB:2024</t>
  </si>
  <si>
    <t>78624</t>
  </si>
  <si>
    <t>prEN IEC 60335-2-10:2024</t>
  </si>
  <si>
    <t>78625</t>
  </si>
  <si>
    <t>prEN IEC 60335-2-10:2024/prAA:2024</t>
  </si>
  <si>
    <t>78879</t>
  </si>
  <si>
    <t>prEN IEC 60335-2-21:2024</t>
  </si>
  <si>
    <t>78880</t>
  </si>
  <si>
    <t>prEN IEC 60335-2-21:2024/prAA:2024</t>
  </si>
  <si>
    <t>62379</t>
  </si>
  <si>
    <t>EN 60335-2-50:2003/FprA2:2025</t>
  </si>
  <si>
    <t>71396</t>
  </si>
  <si>
    <t>FprEN IEC 60335-2-116:2025</t>
  </si>
  <si>
    <t>Household and similar electrical appliances - Safety - Part 2-116: Particular requirements for furniture with electrically motorised parts</t>
  </si>
  <si>
    <t>71397</t>
  </si>
  <si>
    <t>FprEN IEC 60335-2-116:2025/FprAA:2025</t>
  </si>
  <si>
    <t>74048</t>
  </si>
  <si>
    <t>EN 60335-2-50:2003/FprAA:2025</t>
  </si>
  <si>
    <t>76282</t>
  </si>
  <si>
    <t>EN 60335-2-65:2003/FprAC:2024</t>
  </si>
  <si>
    <t>78616</t>
  </si>
  <si>
    <t>FprEN IEC 60335-2-3:2025</t>
  </si>
  <si>
    <t>78617</t>
  </si>
  <si>
    <t>FprEN IEC 60335-2-3:2025/FprAA:2025</t>
  </si>
  <si>
    <t>78868</t>
  </si>
  <si>
    <t>FprEN IEC 60335-2-16:2025</t>
  </si>
  <si>
    <t>78869</t>
  </si>
  <si>
    <t>FprEN IEC 60335-2-16:2025/FprAA:2025</t>
  </si>
  <si>
    <t>78885</t>
  </si>
  <si>
    <t>FprEN IEC 60335-2-17:2025</t>
  </si>
  <si>
    <t>78886</t>
  </si>
  <si>
    <t>FprEN IEC 60335-2-17:2025/FprAA:2025</t>
  </si>
  <si>
    <t>78887</t>
  </si>
  <si>
    <t>FprEN IEC 60335-2-13:2025</t>
  </si>
  <si>
    <t>78891</t>
  </si>
  <si>
    <t>FprEN IEC 60335-2-13:2025/FprAA:2025</t>
  </si>
  <si>
    <t>80665</t>
  </si>
  <si>
    <t>FprEN IEC 60335-2-108:2025</t>
  </si>
  <si>
    <t>80763</t>
  </si>
  <si>
    <t>FprEN IEC 60335-2-108:2025/FprAA:2025</t>
  </si>
  <si>
    <t>80664</t>
  </si>
  <si>
    <t>FprEN IEC 60335-2-26:2025</t>
  </si>
  <si>
    <t>80666</t>
  </si>
  <si>
    <t>FprEN IEC 60335-2-32:2025</t>
  </si>
  <si>
    <t>80762</t>
  </si>
  <si>
    <t>FprEN IEC 60335-2-26:2025/FprAA:2025</t>
  </si>
  <si>
    <t>80764</t>
  </si>
  <si>
    <t>FprEN IEC 60335-2-32:2025/FprAA:2025</t>
  </si>
  <si>
    <t>79952</t>
  </si>
  <si>
    <t>EN IEC 62115:2020/FprA1:2025</t>
  </si>
  <si>
    <t>Opomba: Pregled je pripravljen glede na podatke, ki so bili na dan 22.10.2025 na voljo v aplikajiji SES.</t>
  </si>
  <si>
    <t>CLC/TC 210 - Electromagnetic Compatibility (EMC)</t>
  </si>
  <si>
    <t>80494</t>
  </si>
  <si>
    <t>EN IEC 55014-2:2021/prA1</t>
  </si>
  <si>
    <t>79520</t>
  </si>
  <si>
    <t>prEN IEC 55032</t>
  </si>
  <si>
    <t>76470</t>
  </si>
  <si>
    <t>EN IEC 61000-3-2:2019/prA2 (Frag 4)</t>
  </si>
  <si>
    <t>81177</t>
  </si>
  <si>
    <t>prEN IEC 55014-1 {frag6}</t>
  </si>
  <si>
    <t>78755</t>
  </si>
  <si>
    <t>prEN IEC 55011:2023/prA1 (Frag 4)</t>
  </si>
  <si>
    <t>78752</t>
  </si>
  <si>
    <t>prEN IEC 55011:2023/prA1 (Frag 1)</t>
  </si>
  <si>
    <t>76471</t>
  </si>
  <si>
    <t>EN IEC 61000-3-2:2019/prA2 (Frag 3)</t>
  </si>
  <si>
    <t>76724</t>
  </si>
  <si>
    <t>EN 55016-1-6:2015/prA3 (Frag 1)</t>
  </si>
  <si>
    <t>76472</t>
  </si>
  <si>
    <t>EN IEC 61000-3-2:2019/prA2 (Frag 2)</t>
  </si>
  <si>
    <t>81913</t>
  </si>
  <si>
    <t>prEN 50561-5</t>
  </si>
  <si>
    <t>Powerline communication apparatus used in low voltage installations – Radio disturbance characteristics – Limits and methods of measurement – Part 5: Powerline communications (PLC) used on alternate current (AC) connection of equipment intended for control of Photo-Voltaic sites</t>
  </si>
  <si>
    <t>78714</t>
  </si>
  <si>
    <t>prEN IEC 55011:2023/prA1</t>
  </si>
  <si>
    <t>77659</t>
  </si>
  <si>
    <t>EN IEC 55015:2019/prAB</t>
  </si>
  <si>
    <t>76727</t>
  </si>
  <si>
    <t>EN 55016-1-6:2015/prA3 (Frag 4)</t>
  </si>
  <si>
    <t>80495</t>
  </si>
  <si>
    <t>prEN IEC 55014-1</t>
  </si>
  <si>
    <t>79471</t>
  </si>
  <si>
    <t>EN IEC 61000-3-2:2019/prAB</t>
  </si>
  <si>
    <t>80188</t>
  </si>
  <si>
    <t>prEN IEC 61000-4-7</t>
  </si>
  <si>
    <t>78754</t>
  </si>
  <si>
    <t>prEN IEC 55011:2023/prA1 (Frag 3)</t>
  </si>
  <si>
    <t>76722</t>
  </si>
  <si>
    <t>EN 55016-1-5:2015/prA2 (Frag 1)</t>
  </si>
  <si>
    <t>79196</t>
  </si>
  <si>
    <t>prEN IEC 61000-4-4</t>
  </si>
  <si>
    <t>79473</t>
  </si>
  <si>
    <t>EN IEC 55011:2025/prAA</t>
  </si>
  <si>
    <t>80554</t>
  </si>
  <si>
    <t>prEN IEC 55014-1 {frag1}</t>
  </si>
  <si>
    <t>76725</t>
  </si>
  <si>
    <t>EN 55016-1-6:2015/prA3 (Frag 2)</t>
  </si>
  <si>
    <t>76473</t>
  </si>
  <si>
    <t>EN IEC 61000-3-2:2019/prA2 (Frag 1)</t>
  </si>
  <si>
    <t>79587</t>
  </si>
  <si>
    <t>prEN 50745</t>
  </si>
  <si>
    <t>76723</t>
  </si>
  <si>
    <t>EN 55016-1-5:2015/prA2 (Frag 2)</t>
  </si>
  <si>
    <t>75089</t>
  </si>
  <si>
    <t>prEN 50561-4</t>
  </si>
  <si>
    <t>79807</t>
  </si>
  <si>
    <t>prEN IEC 61000-3-3</t>
  </si>
  <si>
    <t>81178</t>
  </si>
  <si>
    <t>prEN IEC 55014-1 {frag7}</t>
  </si>
  <si>
    <t>80551</t>
  </si>
  <si>
    <t>prEN IEC 55014-1 {frag4}</t>
  </si>
  <si>
    <t>74847</t>
  </si>
  <si>
    <t>prEN IEC 61000-6-3/prA1</t>
  </si>
  <si>
    <t>76728</t>
  </si>
  <si>
    <t>EN 55016-1-6:2015/prA3 (Frag 5)</t>
  </si>
  <si>
    <t>78756</t>
  </si>
  <si>
    <t>prEN IEC 55011:2023/prA1 (Frag 5)</t>
  </si>
  <si>
    <t>76680</t>
  </si>
  <si>
    <t>EN IEC 55016-1-1:2019/prA1</t>
  </si>
  <si>
    <t>76726</t>
  </si>
  <si>
    <t>EN 55016-1-6:2015/prA3 (Frag 3)</t>
  </si>
  <si>
    <t>75090</t>
  </si>
  <si>
    <t>Radio disturbance characteristics - Limits and methods of measurement Part 5: PLC in outdoor Photovoltaic (PV) sites (EN 50561)</t>
  </si>
  <si>
    <t>80682</t>
  </si>
  <si>
    <t>prEN IEC 55035:2025</t>
  </si>
  <si>
    <t>76742</t>
  </si>
  <si>
    <t>EN IEC 55016-1-1:2019/prA1:2025</t>
  </si>
  <si>
    <t>Amendment 1 - Fragment 1: 18 GHz - 40 GHz Instrumentation</t>
  </si>
  <si>
    <t>77660</t>
  </si>
  <si>
    <t>EN 55032:2015/prAB:2025</t>
  </si>
  <si>
    <t>80550</t>
  </si>
  <si>
    <t>prEN IEC 55014-1:2025 {frag5}</t>
  </si>
  <si>
    <t>76719</t>
  </si>
  <si>
    <t>EN IEC 55016-1-1:2019/prA1:2024 (Frag 2)</t>
  </si>
  <si>
    <t>: Discontinuous analyzers</t>
  </si>
  <si>
    <t>75029</t>
  </si>
  <si>
    <t>prEN IEC 61000-4-29:2025</t>
  </si>
  <si>
    <t>80552</t>
  </si>
  <si>
    <t>prEN IEC 55014-1:2025 {frag3}</t>
  </si>
  <si>
    <t>69037</t>
  </si>
  <si>
    <t>prEN 55035:2022</t>
  </si>
  <si>
    <t>80553</t>
  </si>
  <si>
    <t>prEN IEC 55014-1:2025 {frag2}</t>
  </si>
  <si>
    <t>75006</t>
  </si>
  <si>
    <t>EN 61000-3-3:2013/prAA</t>
  </si>
  <si>
    <t>74848</t>
  </si>
  <si>
    <t>prEN IEC 61000-6-3</t>
  </si>
  <si>
    <t>Part 6-3: Generic standards - Emission standard for equipment in residential environments - Radiated magnetic emissions requirements below 30 MHz</t>
  </si>
  <si>
    <t>75086</t>
  </si>
  <si>
    <t>FprEN 50561-1:2025</t>
  </si>
  <si>
    <t>74641</t>
  </si>
  <si>
    <t>EN IEC 55014-1:2021/FprAA:2025</t>
  </si>
  <si>
    <t>75088</t>
  </si>
  <si>
    <t>FprEN 50561-3:2025</t>
  </si>
  <si>
    <t>73696</t>
  </si>
  <si>
    <t>EN IEC 55015:2019/FprA1:2024</t>
  </si>
  <si>
    <t>73288</t>
  </si>
  <si>
    <t>FprEN IEC 55016-1-4:2025</t>
  </si>
  <si>
    <t>66061</t>
  </si>
  <si>
    <t>FprEN IEC 55012:2018</t>
  </si>
  <si>
    <t>75030</t>
  </si>
  <si>
    <t>FprEN IEC 61000-4-30:2025</t>
  </si>
  <si>
    <t>79947</t>
  </si>
  <si>
    <t>EN 61000-4-27:2000/prA2:2025</t>
  </si>
  <si>
    <t>Electromagnetic compatibility (EMC) - Part 4-27: Testing and measurement techniques – Unbalance, immunity test for equipment with input current not exceeding 16 A per phase</t>
  </si>
  <si>
    <t>Opomba: Pregled je pripravljen glede na podatke, ki so bili na dan 24.10.2025 na voljo v aplikaciji SES.</t>
  </si>
  <si>
    <t xml:space="preserve">SIST EN 50549-2:2019/A1:2025 </t>
  </si>
  <si>
    <t xml:space="preserve">SIST EN 50549-2:2019/A1:2019 </t>
  </si>
  <si>
    <t>ATTM TM Mwt</t>
  </si>
  <si>
    <t>Milimeter Wave Transmission</t>
  </si>
  <si>
    <t>MTS AI</t>
  </si>
  <si>
    <t>Methods of Testing and Specification Artifical Inteligence</t>
  </si>
  <si>
    <t>ETSI TS V (2025-08)</t>
  </si>
  <si>
    <t>Access, Terminals, Transmission and Multiplexing (ATTM); OpendthX JSON LD self-discoverable metamodel</t>
  </si>
  <si>
    <t>75440</t>
  </si>
  <si>
    <t>ETSI TR 104 125 V0.0.1 (2024-10)</t>
  </si>
  <si>
    <t>ETSI TS 105 174-5-4 V (2025-04)</t>
  </si>
  <si>
    <t>ETSI TR 104 142 V0.2.3 (2025-02)</t>
  </si>
  <si>
    <t>ETSI TR 104 138 V (2025-02)</t>
  </si>
  <si>
    <t>ETSI TR 104 143 V (2025-02)</t>
  </si>
  <si>
    <t>ETSI TR 104 141 V0.3.0 (2025-02)</t>
  </si>
  <si>
    <t>ETSI TR 104 174 V (2025-04)</t>
  </si>
  <si>
    <t>73709</t>
  </si>
  <si>
    <t>74866</t>
  </si>
  <si>
    <t>74376</t>
  </si>
  <si>
    <t>74372</t>
  </si>
  <si>
    <t>74377</t>
  </si>
  <si>
    <t>74375</t>
  </si>
  <si>
    <t>74869</t>
  </si>
  <si>
    <t>Infrastructure, Physical Networks &amp; Communication Systems (ATTM); Deployment of indoor cabling system based on invisible optic cables</t>
  </si>
  <si>
    <t>Access, Terminals, Transmission and Multiplexing (ATTM); Broadband Deployment and Energy Management; Part 5: Customer network infrastructures; Sub-part 4: Multi-tenant premises (residential and commercial)</t>
  </si>
  <si>
    <t>Long term view on Fixed Services in frequency bands below 10GHz; Assessment of low frequency bands importance in delivering ubiquitous network coverage</t>
  </si>
  <si>
    <t>Study of impact of introducing in the fixed network new modulation techniques for enhanced spectrum efficiency -</t>
  </si>
  <si>
    <t>76432</t>
  </si>
  <si>
    <t>76431</t>
  </si>
  <si>
    <t>75087</t>
  </si>
  <si>
    <t>73768</t>
  </si>
  <si>
    <t>75349</t>
  </si>
  <si>
    <t>75346</t>
  </si>
  <si>
    <t>73773</t>
  </si>
  <si>
    <t>75348</t>
  </si>
  <si>
    <t>2415</t>
  </si>
  <si>
    <t>75350</t>
  </si>
  <si>
    <t>75343</t>
  </si>
  <si>
    <t>75344</t>
  </si>
  <si>
    <t>ETSI EN V (2025-06)</t>
  </si>
  <si>
    <t>ETSI TR V (2025-10)</t>
  </si>
  <si>
    <t>ETSI EN 303 472 V (2025-10)</t>
  </si>
  <si>
    <t>ETSI EN 302 099 V (2024-11)</t>
  </si>
  <si>
    <t>ETSI ES 202 336-9 V (2025-06)</t>
  </si>
  <si>
    <t>ETSI EN 300 019-1-2 V (2025-06)</t>
  </si>
  <si>
    <t>ETSI ES 202 706-1 V (2024-11)</t>
  </si>
  <si>
    <t>ETSI ES 203 474 V (2025-06)</t>
  </si>
  <si>
    <t>ETS 300 019-1-5/A1</t>
  </si>
  <si>
    <t>ETSI TR 102 532 V (2025-06)</t>
  </si>
  <si>
    <t>ETSI ES V (2025-06)</t>
  </si>
  <si>
    <t>ETSI TR V (2025-06)</t>
  </si>
  <si>
    <t>ETSI ES 203 408 V1.1.5 (2024-06)</t>
  </si>
  <si>
    <t>Mobile ICT devices (EE); Methods for measuring and calculating the recyclability of smartphones, mobile phones other than smartphones, cordless phones and slate tablets in support of Regulation (EU) 2023/1670 and Delegated Regulation (EU) 2023/1669 Methods for measuring and calculating the recyclability of smartphones, mobile phones other than smartphones, cordless phones and slate tablets in support of Regulation (EU) 2023/1670 and Delegated Regulation (EU) 2023/1669</t>
  </si>
  <si>
    <t>EE Eco Environmental Product Standards (EE); Inventory of Energy Efficiency and Sustainability Standards across different SDOs</t>
  </si>
  <si>
    <t>Environmental Engineering (EE); Energy Efficiency measurement methodology and metrics for RAN equipment</t>
  </si>
  <si>
    <t>Mobile ICT devices (EE); Methods for measuring and calculating the recycled content of smartphones, mobile phones other than smartphones, cordless phones and slate tablets</t>
  </si>
  <si>
    <t>Environmental Engineering (EE); Powering of equipment in access network</t>
  </si>
  <si>
    <t>Environmental Engineering (EE); Monitoring and Control Interface for Infrastructure Equipment (Power, Cooling and Building Environment Systems used in Telecommunication Networks); Part 9: Alternative Power Systems</t>
  </si>
  <si>
    <t>Environmental Engineering (EE); Environmental conditions and environmental tests for telecommunications equipment; Part 1-2: Classification of environmental conditions; Transportation</t>
  </si>
  <si>
    <t>Environmental Engineering (EE); Metrics and measurement method for energy efficiency of wireless access network equipment; Part 1: Power consumption - static measurement method</t>
  </si>
  <si>
    <t>Environmental Engineering (EE); Interfacing of renewable energy or distributed power sources to 400 VDC distribution systems powering Information and Communication Technology (ICT) equipment</t>
  </si>
  <si>
    <t>Equipment Engineering (EE); Environmental conditions and environmental tests for telecommunications equipment; Part 1-5: Classification of environmental conditions; Ground vehicle installations</t>
  </si>
  <si>
    <t>Environmental Engineering (EE); The use of alternative energy solutions in telecommunication installations</t>
  </si>
  <si>
    <t>EE environmental Engineer (EE); standardization of energy efficiency measurement methods for cabinet server</t>
  </si>
  <si>
    <t>EE Eco Environmental Product Standards (EE); Analysis of existing benchmarking tools for equivalence Energy Efficiency testing functions of servers</t>
  </si>
  <si>
    <t>75478</t>
  </si>
  <si>
    <t>75474</t>
  </si>
  <si>
    <t>74918</t>
  </si>
  <si>
    <t>47577</t>
  </si>
  <si>
    <t>74913</t>
  </si>
  <si>
    <t>74934</t>
  </si>
  <si>
    <t>74910</t>
  </si>
  <si>
    <t>75466</t>
  </si>
  <si>
    <t>75469</t>
  </si>
  <si>
    <t>74933</t>
  </si>
  <si>
    <t>ETSI EN 319 475 V (2025-09)</t>
  </si>
  <si>
    <t>ETSI EN 319 412-6 V (2025-09)</t>
  </si>
  <si>
    <t>ETSI EN 319 512 V (2025-05)</t>
  </si>
  <si>
    <t>ETSI TS 119 432-3 V (2015-07)</t>
  </si>
  <si>
    <t>ETSI EN 319 411-1 V (2025-05)</t>
  </si>
  <si>
    <t>ETSI EN 319 487 V (2025-05)</t>
  </si>
  <si>
    <t>ETSI EN 319 403-1 V (2025-05)</t>
  </si>
  <si>
    <t>ETSI EN 319 172-4 V (2025-09)</t>
  </si>
  <si>
    <t>ETSI EN 319 461 V (2025-09)</t>
  </si>
  <si>
    <t>ETSI EN 319 486 V (2025-05)</t>
  </si>
  <si>
    <t>Electronic Signatures and Trust Infrastructures (ESI); Relying party attributes supporting EUDI Wallet user's authorisation decisions</t>
  </si>
  <si>
    <t>Electronic Signatures and Trust Infrastructures (ESI); Certificate Profiles; Part 6: Certificate profile requirements for PID, Wallet, EAA, QEAA, and PSBEAA providers</t>
  </si>
  <si>
    <t>Electronic Signatures and Trust Infrastructures (ESI); Protocols for trust service providers providing long-term data preservation services</t>
  </si>
  <si>
    <t>Electronic Signatures and Infrastructures (ESI); Protocol profiles for trust service providers providing AdES digital signature creation services; Part 3:  Local signing on general computing device</t>
  </si>
  <si>
    <t>Electronic Signatures and Trust Infrastructures (ESI); EUDI Wallet Trust Mark</t>
  </si>
  <si>
    <t>Electronic Signatures and Trust Infrastructures (ESI); Trust Service Provider Conformity Assessment; Part 1: Requirements for conformity assessment bodies assessing Trust Service Providers</t>
  </si>
  <si>
    <t>Electronic Signatures and Trust Infrastructures (ESI); Policy and security requirements for trust service components providing identity proofing of trust service subjects</t>
  </si>
  <si>
    <t>Electronic Signatures and Trust Infrastructures (ESI); Common formats and API for Relying Party Registry information</t>
  </si>
  <si>
    <t>74917</t>
  </si>
  <si>
    <t>74941</t>
  </si>
  <si>
    <t>74927</t>
  </si>
  <si>
    <t>74929</t>
  </si>
  <si>
    <t>74946</t>
  </si>
  <si>
    <t>74939</t>
  </si>
  <si>
    <t>75479</t>
  </si>
  <si>
    <t>74947</t>
  </si>
  <si>
    <t>75452</t>
  </si>
  <si>
    <t>ETSI TS 119 461 V (2025-05)</t>
  </si>
  <si>
    <t>ETSI EN 319 482-4 V (2025-05)</t>
  </si>
  <si>
    <t>ETSI EN 319 532-2 V (2025-05)</t>
  </si>
  <si>
    <t>ETSI EN 319 532-4 V (2025-05)</t>
  </si>
  <si>
    <t>ETSI TS 119 479-2 V (2025-05)</t>
  </si>
  <si>
    <t>ETSI EN 319 482-2 V (2025-05)</t>
  </si>
  <si>
    <t>ETSI EN 319 602 V (2025-09)</t>
  </si>
  <si>
    <t>ETSI TS 119 479-3 V (2025-05)</t>
  </si>
  <si>
    <t>ETSI TS 119 122-3 V1.1.1 (2025-08)</t>
  </si>
  <si>
    <t>Electronic Signatures and Trust Infrastructures (ESI); Additional wallet interfaces; Part 4: Specification of Wallet-to-Wallet interactions</t>
  </si>
  <si>
    <t>Electronic Signatures and Trust Infrastructures (ESI); Registered Electronic Mail (REM) Services; Part 2: Semantic contents</t>
  </si>
  <si>
    <t>Electronic Signatures and Trust Infrastructures (ESI); Registered Electronic Mail (REM) Services; Part 4: Interoperability profiles</t>
  </si>
  <si>
    <t>Electronic Signatures and Trust Infrastructures (ESI); Technological Solutions for the EU Digital Identity Framework; Part 2: EAA Extended Validation Services Framework and Application</t>
  </si>
  <si>
    <t>Electronic Signatures and Trust Infrastructures (ESI); Additional wallet interfaces; Part 2: Common interface for data deletion requests to Relying Parties</t>
  </si>
  <si>
    <t>Electronic Signatures and Trust Infrastructures (ESI); Lists of Trusted Entities; Data model</t>
  </si>
  <si>
    <t>Electronic Signatures and Trust Infrastructures (ESI); Technological Solutions for the EU Digital Identity Framework; Part 3: Support for EAA within AdES signatures</t>
  </si>
  <si>
    <t>Electronic Signatures and Trust Infrastructures (ESI); CAdES digital signatures; Part 3: Incorporation of Evidence Record Syntax (ERS) mechanisms in CAdES</t>
  </si>
  <si>
    <t>74920</t>
  </si>
  <si>
    <t>74915</t>
  </si>
  <si>
    <t>74931</t>
  </si>
  <si>
    <t>74914</t>
  </si>
  <si>
    <t>74925</t>
  </si>
  <si>
    <t>74940</t>
  </si>
  <si>
    <t>75473</t>
  </si>
  <si>
    <t>75465</t>
  </si>
  <si>
    <t>74923</t>
  </si>
  <si>
    <t>ETSI EN 319 403-3 V (2025-05)</t>
  </si>
  <si>
    <t>ETSI EN 319 522-1 V (2025-05)</t>
  </si>
  <si>
    <t>ETSI EN 319 421 V (2025-05)</t>
  </si>
  <si>
    <t>ETSI TS 119 476-2 V (2025-05)</t>
  </si>
  <si>
    <t>ETSI TR 119 411-4 V (2025-05)</t>
  </si>
  <si>
    <t>ETSI EN 319 522-4-3 V (2025-05)</t>
  </si>
  <si>
    <t>ETSI EN 319 482-3 V (2025-05)</t>
  </si>
  <si>
    <t>ETSI EN 319 478 V (2025-09)</t>
  </si>
  <si>
    <t>ETSI EN 319 612 V (2025-09)</t>
  </si>
  <si>
    <t>ETSI EN 319 522-4-1 V (2025-05)</t>
  </si>
  <si>
    <t>Electronic Signatures and Trust Infrastructures (ESI); Trust Service Provider Conformity Assessment; Part 3: Additional requirements for conformity assessment bodies assessing EU qualified trust service providers</t>
  </si>
  <si>
    <t>Electronic Signatures and Trust Infrastructures (ESI); Electronic Registered Delivery Services; Part 1: Framework and Architecture</t>
  </si>
  <si>
    <t>Electronic Signatures and Trust Infrastructures (ESI); Selective disclosure and zero-knowledge proofs applied to Electronic Attestation of Attributes; Part 2: Implementation in EUDI Wallet</t>
  </si>
  <si>
    <t>Electronic Signatures and Trust Infrastructures (ESI); Policy and security requirements for Trust Service Providers issuing certificates; Part 4: Checklist supporting audit of TSP against ETSI EN 319 411-1 or ETSI EN 319 411-2</t>
  </si>
  <si>
    <t>Electronic Signatures and Trust Infrastructures (ESI); Electronic Registered Delivery Services; Part 4: Bindings; Sub-part 3: Capability/requirements bindings</t>
  </si>
  <si>
    <t>Electronic Signatures and Trust Infrastructures (ESI); Additional wallet interfaces; Part 3: Interfaces and formats for the catalogue of Attestation Rulebooks and attributes</t>
  </si>
  <si>
    <t>Electronic Signatures and Trust Infrastructures (ESI); Specification of interfaces related to Authentic Sources</t>
  </si>
  <si>
    <t>Electronic Signatures and Trust Infrastructures (ESI); Electronic Registered Delivery Services; Part 4: Bindings; Sub-part 1: Message delivery bindings</t>
  </si>
  <si>
    <t>74909</t>
  </si>
  <si>
    <t>75475</t>
  </si>
  <si>
    <t>75486</t>
  </si>
  <si>
    <t>75481</t>
  </si>
  <si>
    <t>75476</t>
  </si>
  <si>
    <t>74938</t>
  </si>
  <si>
    <t>74907</t>
  </si>
  <si>
    <t>75441</t>
  </si>
  <si>
    <t>75482</t>
  </si>
  <si>
    <t>74924</t>
  </si>
  <si>
    <t>ETSI TS 119 312 V (2025-05)</t>
  </si>
  <si>
    <t>ETSI EN 319 471 V (2025-09)</t>
  </si>
  <si>
    <t>ETSI TR 119 704 V (2025-09)</t>
  </si>
  <si>
    <t>ETSI TS 119 411-9 V (2025-09)</t>
  </si>
  <si>
    <t>ETSI EN 319 472-1 V (2025-09)</t>
  </si>
  <si>
    <t>ETSI EN 319 482-1 V (2025-05)</t>
  </si>
  <si>
    <t>ETSI EN 319 102-1 V (2025-05)</t>
  </si>
  <si>
    <t>ETSI EN 319 412-1 V1.6.1 (2025-08)</t>
  </si>
  <si>
    <t>ETSI EN 319 152-1 V (2025-09)</t>
  </si>
  <si>
    <t>ETSI EN 319 522-4-2 V (2025-05)</t>
  </si>
  <si>
    <t>Electronic Signatures and Trust Infrastructures (ESI); Policy and Security requirements for Providers of Electronic Attestation of Attributes Services</t>
  </si>
  <si>
    <t>Electronic Signatures and Trust Infrastructures (ESI); Study report on the requirements for conformance and interoperability testing of EUDI Wallet</t>
  </si>
  <si>
    <t>Electronic Signatures and Trust Infrastructures (ESI); Policy and security requirements for Trust Service Providers issuing certificates; Part 9: Requirements on a Certificate Transparency (CT) Ecosystem to make the issuing of certificates transparent and verifiable</t>
  </si>
  <si>
    <t>Electronic Signatures and Trust Infrastructures (ESI); Profiles for Electronic Attestation of Attributes; Part 1: General requirements</t>
  </si>
  <si>
    <t>Electronic Signatures and Trust Infrastructures (ESI); Additional wallet interfaces; Part 1: Common interface for lodging complaints to DPAs</t>
  </si>
  <si>
    <t>Electronic Signatures and Trust Infrastructures (ESI); Procedures for Creation and Validation of AdES Digital Signatures; Part 1: Creation and Validation</t>
  </si>
  <si>
    <t>Electronic Signatures and Trust Infrastructures (ESI); CB AdES (CBOR-AdES) digital signatures Part 1: Building blocks and CB-AdES baseline signatures</t>
  </si>
  <si>
    <t>Electronic Signatures and Trust Infrastructures (ESI); Electronic Registered Delivery Services; Part 4: Bindings; Sub-part 2: Evidence and identification bindings</t>
  </si>
  <si>
    <t>74919</t>
  </si>
  <si>
    <t>74921</t>
  </si>
  <si>
    <t>74926</t>
  </si>
  <si>
    <t>75470</t>
  </si>
  <si>
    <t>74906</t>
  </si>
  <si>
    <t>74943</t>
  </si>
  <si>
    <t>75477</t>
  </si>
  <si>
    <t>74908</t>
  </si>
  <si>
    <t>74928</t>
  </si>
  <si>
    <t>75464</t>
  </si>
  <si>
    <t>74912</t>
  </si>
  <si>
    <t>74949</t>
  </si>
  <si>
    <t>74405</t>
  </si>
  <si>
    <t>74951</t>
  </si>
  <si>
    <t>72980</t>
  </si>
  <si>
    <t>74891</t>
  </si>
  <si>
    <t>74317</t>
  </si>
  <si>
    <t>ETSI EN 319 521 V (2025-05)</t>
  </si>
  <si>
    <t>ETSI EN 319 522-2 V (2025-05)</t>
  </si>
  <si>
    <t>ETSI EN 319 532-1 V (2025-05)</t>
  </si>
  <si>
    <t>ETSI EN 319 511 V (2025-09)</t>
  </si>
  <si>
    <t>ETSI TS 119 612 V (2025-05)</t>
  </si>
  <si>
    <t>ETSI EN 319 482-6 V (2025-05)</t>
  </si>
  <si>
    <t>ETSI EN 319 472-2 V (2025-09)</t>
  </si>
  <si>
    <t>ETSI EN 319 102-2 V (2025-05)</t>
  </si>
  <si>
    <t>ETSI EN 319 532-3 V (2025-05)</t>
  </si>
  <si>
    <t>ETSI EN 319 432 V (2025-09)</t>
  </si>
  <si>
    <t>ETSI EN 319 411-2 V (2025-05)</t>
  </si>
  <si>
    <t>ETSI TS 119 312 V1.5.1 (2025-05)</t>
  </si>
  <si>
    <t>ETSI EN 319 422 V1.1.1 (2025-03)</t>
  </si>
  <si>
    <t>ETSI TS 119 478 V0.0.6 (2025-05)</t>
  </si>
  <si>
    <t>ETSI TS 119 602 V0.0.6 (2024-07)</t>
  </si>
  <si>
    <t>ETSI TS 119 441 V1.2.4 (2025-05)</t>
  </si>
  <si>
    <t>ETSI EN 319 401 V3.2.0 (2025-06)</t>
  </si>
  <si>
    <t>Electronic Signatures and Trust Infrastructures (ESI); Policy and security requirements for Electronic Registered Delivery Service Providers</t>
  </si>
  <si>
    <t>Electronic Signatures and Trust Infrastructures (ESI); Electronic Registered Delivery Services; Part 2: Semantic contents</t>
  </si>
  <si>
    <t>Electronic Signatures and Trust Infrastructures (ESI); Registered Electronic Mail (REM) Services; Part 1: Framework and architecture</t>
  </si>
  <si>
    <t>Electronic Signatures and Trust Infrastructures (ESI); Policy and security requirements for trust service providers providing long-term preservation of digital signatures or general data using digital signature techniques</t>
  </si>
  <si>
    <t>Electronic Signatures and Trust Infrastructures (ESI); Additional wallet interfaces; Part 6: Data Portability and Download (export)</t>
  </si>
  <si>
    <t>Electronic Signatures and Trust Infrastructures (ESI); Profiles for Electronic Attestation of Attributes; Part 2: Profiles for EAA/PID Presentations to Relying Party</t>
  </si>
  <si>
    <t>Electronic Signatures and Infrastructures (ESI); Procedures for Creation and Validation of AdES Digital Signatures; Part 2: Signature Validation Report</t>
  </si>
  <si>
    <t>Electronic Signatures and Trust Infrastructures (ESI); Registered Electronic Mail (REM) Services; Part 3: Formats</t>
  </si>
  <si>
    <t>Electronic Signatures and Trust Infrastructures (ESI); Time-stamping protocol and time-stamp token profiles</t>
  </si>
  <si>
    <t>Electronic Signatures and Trust Infrastructures (ESI); Policy requirements for TSP providing signature validation services</t>
  </si>
  <si>
    <t>Electronic Signatures and Trust Infrastructures (ESI); General Policy Requirements for Trust Service Providers</t>
  </si>
  <si>
    <t>76583</t>
  </si>
  <si>
    <t>76227</t>
  </si>
  <si>
    <t>75400</t>
  </si>
  <si>
    <t>75399</t>
  </si>
  <si>
    <t>75381</t>
  </si>
  <si>
    <t>76223</t>
  </si>
  <si>
    <t>69991</t>
  </si>
  <si>
    <t>74937</t>
  </si>
  <si>
    <t>73734</t>
  </si>
  <si>
    <t>ETSI EG 203 499 V (2025-10)</t>
  </si>
  <si>
    <t>ETSI TR 202 745 V (2025-10)</t>
  </si>
  <si>
    <t>ETSI TR V (2025-07)</t>
  </si>
  <si>
    <t>ETSI TR 202 423 V (2025-10)</t>
  </si>
  <si>
    <t>ETSI EG 204 061 V1.0.0 (2025-08)</t>
  </si>
  <si>
    <t>ETSI TR 104 060 V0.0.1 (2025-05)</t>
  </si>
  <si>
    <t>ETSI TR 101 551 V2.1.0 (2025-10)</t>
  </si>
  <si>
    <t>Human Factors (HF); User-centred terminology for existing and upcoming ICT devices, services and applications</t>
  </si>
  <si>
    <t>Human Factors (HF); Guidelines on the provision of ICT services to young children</t>
  </si>
  <si>
    <t>Human Factors (HF); Increasing the discoverability of features of ICT devices and services Design principles to support feature discovery</t>
  </si>
  <si>
    <t>HF recommendations for the design and development of AI-based assistive technology devices and applications Design requirements and guidelines for the development of AI-based support tools for people with cognitive and learning disabilities</t>
  </si>
  <si>
    <t>Human Factors (HF); Recommendations and Guidelines for the design and development of ICT products and services including those which make use of AI and other emerging technologies to meet the needs of persons with cognitive and learning disabilities Summary of functional needs of people with cognitive impairments and guidelines to address these needs with ICT</t>
  </si>
  <si>
    <t>Human Factors (HF); Guidelines for the design and deployment of ICT products and services used by children</t>
  </si>
  <si>
    <t>Human Factors (HF); Guidance on how to apply the EN 301 549 to digital television products</t>
  </si>
  <si>
    <t>CEN / CLC / ETSI Guidelines for public procurement of ICT products and services in the EU; Accessibility award criteria and conformity assessment</t>
  </si>
  <si>
    <t>74838</t>
  </si>
  <si>
    <t>74425</t>
  </si>
  <si>
    <t>74987</t>
  </si>
  <si>
    <t>74982</t>
  </si>
  <si>
    <t>74986</t>
  </si>
  <si>
    <t>74985</t>
  </si>
  <si>
    <t>74835</t>
  </si>
  <si>
    <t>74832</t>
  </si>
  <si>
    <t>74434</t>
  </si>
  <si>
    <t>74833</t>
  </si>
  <si>
    <t>74834</t>
  </si>
  <si>
    <t>74432</t>
  </si>
  <si>
    <t>74836</t>
  </si>
  <si>
    <t>ETSI TR 104 185 V (2025-03)</t>
  </si>
  <si>
    <t>ETSI TS V (2025-03)</t>
  </si>
  <si>
    <t>ETSI TS 103 921-3 V (2025-06)</t>
  </si>
  <si>
    <t>ETSI TS 103 920-1 V (2025-06)</t>
  </si>
  <si>
    <t>ETSI TS 103 920-3 V (2025-06)</t>
  </si>
  <si>
    <t>ETSI TS 103 921-2 V (2025-06)</t>
  </si>
  <si>
    <t>ETSI TS 103 921-1 V (2025-06)</t>
  </si>
  <si>
    <t>ETSI TS 103 920-2 V (2025-06)</t>
  </si>
  <si>
    <t>ETSI TR 104 166 V0.0.3 (2025-03)</t>
  </si>
  <si>
    <t>ETSI TR 104 163 V0.0.3 (2025-03)</t>
  </si>
  <si>
    <t>ETSI TS 104 162 V0.0.3 (2025-03)</t>
  </si>
  <si>
    <t>ETSI TR 104 164 V0.0.3 (2025-03)</t>
  </si>
  <si>
    <t>ETSI TR 104 165 V0.0.3 (2025-03)</t>
  </si>
  <si>
    <t>ETSI TS 104 161 V0.0.4 (2025-03)</t>
  </si>
  <si>
    <t>ETSI TR 104 167 V0.0.3 (2025-03)</t>
  </si>
  <si>
    <t>Evolution of Management towards Autonomic Future Internet (INT); GANA Knowledge Plane (KP) Platforms for 5G MEC and transport networks</t>
  </si>
  <si>
    <t>Core Network and Interoperability Testing (INT); Evolution of Testbeds Federations Reference Model</t>
  </si>
  <si>
    <t>Core Network and Interoperability Testing (INT); 5G NGAP Conformance Testing for the N2 interface; (3GPPTM Release 16); Part 1: Protocol Implementation Conformance Statement (PICS)</t>
  </si>
  <si>
    <t>Core Network and Interoperability Testing (INT); 5G NGAP Conformance Testing for the N2 interface; (3GPPTM Release 16); Part 3: Abstract Test Suite (ATS) and partial Protocol Implementation eXtra Information for Testing (PIXIT) pro forma specification</t>
  </si>
  <si>
    <t>Core Network and Interoperability Testing (INT); 5G NGAP Conformance Testing for the N2 interface; (3GPPTM Release 16); Part 2: Test Suite Structure (TSS) and Test Purposes (TP)</t>
  </si>
  <si>
    <t>Core Network and Interoperability Testing (INT); Guide on development and maintenance of ONPs (Open Networking Platforms) and federations for IMT-2020 and beyond</t>
  </si>
  <si>
    <t>Core Network and Interoperability Testing (INT); Federated testbeds taxonomy FTT</t>
  </si>
  <si>
    <t>Core Network and Interoperability Testing (INT); User requirements and reference model for Testbed as a Service URRM</t>
  </si>
  <si>
    <t>Core Network and Interoperability Testing (INT); Testbeds Federation roadmap TFR</t>
  </si>
  <si>
    <t>Core Network and Interoperability Testing (INT); Use cases for federated testbeds and business scenarios UCFTBS</t>
  </si>
  <si>
    <t>Core Network and Interoperability Testing (INT); Testbed as a Service application program interfaces descriptions and interoperability requirements</t>
  </si>
  <si>
    <t>Core Network and Interoperability Testing (INT); Use of open-source and open hardware projects/products in testbed federations for IMT-2020 and beyond USO</t>
  </si>
  <si>
    <t>76258</t>
  </si>
  <si>
    <t>76259</t>
  </si>
  <si>
    <t>76253</t>
  </si>
  <si>
    <t>76096</t>
  </si>
  <si>
    <t>76257</t>
  </si>
  <si>
    <t>76097</t>
  </si>
  <si>
    <t>74945</t>
  </si>
  <si>
    <t>76260</t>
  </si>
  <si>
    <t>76255</t>
  </si>
  <si>
    <t>76254</t>
  </si>
  <si>
    <t>76256</t>
  </si>
  <si>
    <t>74905</t>
  </si>
  <si>
    <t>74382</t>
  </si>
  <si>
    <t>ETSI TS 103 705 V (2025-10)</t>
  </si>
  <si>
    <t>ETSI TS 103 976 V (2025-10)</t>
  </si>
  <si>
    <t>ETSI TR 102 503 V (2025-10)</t>
  </si>
  <si>
    <t>ETSI TS 102 232-1 V (2025-10)</t>
  </si>
  <si>
    <t>ETSI TS 103 280 V (2025-10)</t>
  </si>
  <si>
    <t>ETSI TS 102 232-5 V (2025-10)</t>
  </si>
  <si>
    <t>ETSI TR 104 195 V (2025-05)</t>
  </si>
  <si>
    <t>ETSI TS 104 144 V (2025-10)</t>
  </si>
  <si>
    <t>ETSI TS 103 120 V (2025-10)</t>
  </si>
  <si>
    <t>ETSI TS 102 657 V (2025-10)</t>
  </si>
  <si>
    <t>ETSI TS 103 221-1 V (2025-10)</t>
  </si>
  <si>
    <t>ETSI TR 104 196 V (2025-05)</t>
  </si>
  <si>
    <t>ETSI TR 104 126 V (2025-02)</t>
  </si>
  <si>
    <t>Lawful Interception (LI); Data Structures for Lawful Disclosure</t>
  </si>
  <si>
    <t>Interface for Lawful Disclosure of vehicle-related data</t>
  </si>
  <si>
    <t>Lawful Interception (LI); ASN.1 Object Identifiers in Lawful Interception and Retained data handling Specifications</t>
  </si>
  <si>
    <t>Lawful Interception (LI); Handover Interface and Service-Specific Details (SSD) for IP delivery; Part 1: Handover specification for IP delivery</t>
  </si>
  <si>
    <t>Lawful Interception (LI); Dictionary for common parameters</t>
  </si>
  <si>
    <t>Lawful Interception (LI); Handover Interface and Service-Specific Details (SSD) for IP delivery; Part 5: Service-specific details for IP Multimedia services</t>
  </si>
  <si>
    <t>Lawful Interception (LI); Study on encrypted Electronic Communications Services (ECS)</t>
  </si>
  <si>
    <t>Interface definition for the e-Evidence Regulation (EU) 2023/1543 for National Authorities and Service Providers</t>
  </si>
  <si>
    <t>Lawful Interception (LI); Interface for warrant information</t>
  </si>
  <si>
    <t>Lawful Interception (LI); Retained data handling; Handover interface for the request and delivery of retained data</t>
  </si>
  <si>
    <t>Lawful Interception (LI); Internal Network Interfaces; Part 1: X1</t>
  </si>
  <si>
    <t>Considerations for using Portals to support requests from Authorized Organisation</t>
  </si>
  <si>
    <t>LEA Support Services; Take-down requests; Benefits, use cases and approach</t>
  </si>
  <si>
    <t>75382</t>
  </si>
  <si>
    <t>75386</t>
  </si>
  <si>
    <t>75385</t>
  </si>
  <si>
    <t>75383</t>
  </si>
  <si>
    <t>75388</t>
  </si>
  <si>
    <t>74874</t>
  </si>
  <si>
    <t>75387</t>
  </si>
  <si>
    <t>75389</t>
  </si>
  <si>
    <t>75384</t>
  </si>
  <si>
    <t>74344</t>
  </si>
  <si>
    <t>74341</t>
  </si>
  <si>
    <t>74342</t>
  </si>
  <si>
    <t>ETSI ES 201 873-13 V (2025-07)</t>
  </si>
  <si>
    <t>ETSI ES 201 873-7 V (2025-07)</t>
  </si>
  <si>
    <t>ETSI ES 201 873-1 V (2025-07)</t>
  </si>
  <si>
    <t>ETSI ES 201 873-12 V (2025-07)</t>
  </si>
  <si>
    <t>ETSI ES 201 873-10 V (2025-07)</t>
  </si>
  <si>
    <t>ETSI ES 203 119-9 V (2025-04)</t>
  </si>
  <si>
    <t>ETSI ES 201 873-9 V (2025-07)</t>
  </si>
  <si>
    <t>ETSI ES 201 873-11 V (2025-07)</t>
  </si>
  <si>
    <t>ETSI TR 104 873 V (2025-07)</t>
  </si>
  <si>
    <t>ETSI TS V0.0.1 (2025-01)</t>
  </si>
  <si>
    <t>Methods for Testing &amp; Specification (MTS); TTCN-3 Runtime Interface (TRI) and Control Interface (TCI)</t>
  </si>
  <si>
    <t>Methods for Testing and Specification (MTS); The Testing and Test Control Notation version 3; Part 7: Using ASN.1 with TTCN-3</t>
  </si>
  <si>
    <t>Methods for Testing &amp; Specification (MTS); TTCN-3 Extensions</t>
  </si>
  <si>
    <t>Methods for Testing and Specification (MTS); The Testing and Test Control Notation version 3; Part 10: TTCN-3 Documentation Comment Specification</t>
  </si>
  <si>
    <t>Methods for Testing and Specification (MTS); The Test Description Language (TDL); Part 9: TDL Runtime Interfaces</t>
  </si>
  <si>
    <t>Methods for Testing and Specification (MTS); The Testing and Test Control Notation version 3; Part 9: Using XML schema with TTCN-3</t>
  </si>
  <si>
    <t>Methods of Testing and Specification Artificial Intelligence (MTS); Methodology Definition; Report on AI-based Test Artifact Generation</t>
  </si>
  <si>
    <t>Methods for Testing and Specification (MTS); The Testing and Test Control Notation version 3; Part 11: Using JSON with TTCN-3</t>
  </si>
  <si>
    <t>Methods for Testing &amp; Specification (MTS); TTCN-3 Semantics Description</t>
  </si>
  <si>
    <t>Methods for Testing &amp; Specification (MTS); Methodology Definition; Digital Transformation of Standards into Requirements.</t>
  </si>
  <si>
    <t>Methods for Testing &amp; Specification (MTS); Security Testing; Security Validation Methodology for IoT components.</t>
  </si>
  <si>
    <t>Methods for Testing &amp; Specification (MTS); Device Security Passport.</t>
  </si>
  <si>
    <t>75369</t>
  </si>
  <si>
    <t>75439</t>
  </si>
  <si>
    <t>74389</t>
  </si>
  <si>
    <t>75347</t>
  </si>
  <si>
    <t>75438</t>
  </si>
  <si>
    <t>75375</t>
  </si>
  <si>
    <t>75374</t>
  </si>
  <si>
    <t>ETSI TR 103 907 V (2025-07)</t>
  </si>
  <si>
    <t>ETSI TS 103 640 V (2025-02)</t>
  </si>
  <si>
    <t>ETSI TS V (2025-06)</t>
  </si>
  <si>
    <t>ETSI TS 104 234 V0.0.1 (2025-07)</t>
  </si>
  <si>
    <t>ETSI TS 102 250-2 V2.7.3 (2025-07)</t>
  </si>
  <si>
    <t>Speech and multimedia Transmission Quality (STQ); Test methods for insert type headsets enabled with structure-borne speech capture</t>
  </si>
  <si>
    <t>Speech and multimedia Transmission Quality (STQ); Comprehensive End-to-End Validation Framework for VoIP Interworking and Quality in 5G/4G/VoWiFi/PSTN Environments</t>
  </si>
  <si>
    <t>Speech and multimedia Transmission Quality (STQ) Test Methods and Performance Requirements for Active Noise Cancellation Headsets and other Earphones</t>
  </si>
  <si>
    <t>Speech and multimedia Transmission Quality (STQ); Protocol for distributed language translation</t>
  </si>
  <si>
    <t>Speech and multimedia Transmission Quality (STQ); M-Measure framework A single-ended signal quality metric for speech transmission systems</t>
  </si>
  <si>
    <t>Speech and multimedia Transmission Quality (STQ); QoS aspects for popular services in mobile networks; Part 2: Definition of Quality of Service parameters and their computation</t>
  </si>
  <si>
    <t>75571</t>
  </si>
  <si>
    <t>75570</t>
  </si>
  <si>
    <t>ETSI TR V (2025-09)</t>
  </si>
  <si>
    <t>User Group (USER); User guide to use of smart contracts</t>
  </si>
  <si>
    <t>User Group (USER); User guide to use of the EU Digital Wallet</t>
  </si>
  <si>
    <t>75450</t>
  </si>
  <si>
    <t>75444</t>
  </si>
  <si>
    <t>74321</t>
  </si>
  <si>
    <t>75485</t>
  </si>
  <si>
    <t>75461</t>
  </si>
  <si>
    <t>75462</t>
  </si>
  <si>
    <t>74944</t>
  </si>
  <si>
    <t>74322</t>
  </si>
  <si>
    <t>75445</t>
  </si>
  <si>
    <t>75459</t>
  </si>
  <si>
    <t>75460</t>
  </si>
  <si>
    <t>74990</t>
  </si>
  <si>
    <t>74301</t>
  </si>
  <si>
    <t>74299</t>
  </si>
  <si>
    <t>74300</t>
  </si>
  <si>
    <t>74950</t>
  </si>
  <si>
    <t>74353</t>
  </si>
  <si>
    <t>74354</t>
  </si>
  <si>
    <t>75373</t>
  </si>
  <si>
    <t>ETSI TR 104 239-4 V (2025-01)</t>
  </si>
  <si>
    <t>ETSI TS 104 219 V (2025-08)</t>
  </si>
  <si>
    <t>ETSI TS 103 927 V (2025-08)</t>
  </si>
  <si>
    <t>ETSI TR 104 239-2 V (2025-01)</t>
  </si>
  <si>
    <t>ETSI TS 103 744 V (2025-09)</t>
  </si>
  <si>
    <t>ETSI TS 104 876-3 V (2025-09)</t>
  </si>
  <si>
    <t>ETSI TS 104 876-4 V (2025-09)</t>
  </si>
  <si>
    <t>ETSI TS 103 523-2 V (2025-05)</t>
  </si>
  <si>
    <t>ETSI TR 104 239-3 V (2025-01)</t>
  </si>
  <si>
    <t>ETSI TS 103 815 V (2025-08)</t>
  </si>
  <si>
    <t>ETSI TS 104 876-1 V (2025-09)</t>
  </si>
  <si>
    <t>ETSI TS 104 876-2 V (2025-09)</t>
  </si>
  <si>
    <t>ETSI TS 103 994-3 V (2025-06)</t>
  </si>
  <si>
    <t>ETSI TS 103 732-5 V (2025-01)</t>
  </si>
  <si>
    <t>ETSI TS 103 732-3 V (2025-01)</t>
  </si>
  <si>
    <t>ETSI TS 103 732-4 V (2025-01)</t>
  </si>
  <si>
    <t>ETSI TS 104 198 V0.0.1 (2025-05)</t>
  </si>
  <si>
    <t>ETSI TS 104 145 V0.0.2 (2025-02)</t>
  </si>
  <si>
    <t>ETSI TS 104 146 V0.0.1 (2025-02)</t>
  </si>
  <si>
    <t>ETSI TS 104 874 V0.0.1 (2025-07)</t>
  </si>
  <si>
    <t>Quantum-Safe Cryptography (CYBER); Secure Implementation Guidance for Key Encapsulation Mechanisms and Digital Signature Schemes; Part 4: SLH-DSA</t>
  </si>
  <si>
    <t>Cyber Security (CYBER); Software Security Development and Implementation Framework</t>
  </si>
  <si>
    <t>CYBER; Cyber Security for Consumer Internet of Things; Requirements for Smart Voice-Controlled Devices</t>
  </si>
  <si>
    <t>Quantum-Safe Cryptography (CYBER); Secure Implementation Guidance for Key Encapsulation Mechanisms and Digital Signature Schemes; Part 2: ML-KEM</t>
  </si>
  <si>
    <t>CYBER; Quantum-Safe Cryptography (QSC); Quantum-safe Hybrid Key Establishment</t>
  </si>
  <si>
    <t>Cyber Security (CYBER); Securing Humans, Machines, AI, and Infrastructure in Support of ICT Services. Part 3: Application Layer Security</t>
  </si>
  <si>
    <t>Cyber Security (CYBER); Securing Humans, Machines, AI, and Infrastructure in Support of ICT Services. Part 4: Identity-based Security</t>
  </si>
  <si>
    <t>Cyber Security (CYBER); Middlebox Security Protocol; Part 2: Transport layer MSP, profile for fine grained access control</t>
  </si>
  <si>
    <t>Quantum-Safe Cryptography (CYBER); Secure Implementation Guidance for Key Encapsulation Mechanisms and Digital Signature Schemes; Part 3: ML-DSA</t>
  </si>
  <si>
    <t>CYBER; Cyber Security for Consumer Internet of Things; Requirements for Residential Smart Door Locking Devices</t>
  </si>
  <si>
    <t>Cyber Security (CYBER); Securing Humans, Machines, AI, and Infrastructure in Support of ICT Services. Part 1: CISO Framework</t>
  </si>
  <si>
    <t>Cyber Security (CYBER); Securing Humans, Machines, AI, and Infrastructure in Support of ICT Services. Part 2: Architectural Requirements</t>
  </si>
  <si>
    <t>Cyber Security (CYBER); Privileged Access Workstations Part 3: System Integration</t>
  </si>
  <si>
    <t>Cyber Security (CYBER); Consumer Mobile Device; Part 5: Bootloader &amp; Root of Trust Protection Profile Module</t>
  </si>
  <si>
    <t>Cyber Security (CYBER); Consumer Mobile Device; Part 3: Multi-user Protection Profile Module</t>
  </si>
  <si>
    <t>CYBER; Consumer Mobile Device; Part 4: Preloaded Applications Protection Profile Module</t>
  </si>
  <si>
    <t>Cyber Security (CYBER); Memory safety requirements</t>
  </si>
  <si>
    <t>Cybersecurity (CYBER); Quantum-Safe Cryptography (QSC); Quantum Safe Enterprise Transport Security (QSETS)</t>
  </si>
  <si>
    <t>Cybersecurity (CYBER); Quantum-Safe Cryptography (QSC); Authenticated Quantum Safe Hybrid Key Establishment</t>
  </si>
  <si>
    <t>Cyber Security (CYBER); Global Vulnerability Reporting Framework</t>
  </si>
  <si>
    <t>75422</t>
  </si>
  <si>
    <t>74296</t>
  </si>
  <si>
    <t>74298</t>
  </si>
  <si>
    <t>74862</t>
  </si>
  <si>
    <t>74336</t>
  </si>
  <si>
    <t>74335</t>
  </si>
  <si>
    <t>74320</t>
  </si>
  <si>
    <t>74827</t>
  </si>
  <si>
    <t>66528</t>
  </si>
  <si>
    <t>73748</t>
  </si>
  <si>
    <t>75395</t>
  </si>
  <si>
    <t>75398</t>
  </si>
  <si>
    <t>75390</t>
  </si>
  <si>
    <t>75397</t>
  </si>
  <si>
    <t>75396</t>
  </si>
  <si>
    <t>75393</t>
  </si>
  <si>
    <t>74531</t>
  </si>
  <si>
    <t>75394</t>
  </si>
  <si>
    <t>75391</t>
  </si>
  <si>
    <t>75392</t>
  </si>
  <si>
    <t>72207</t>
  </si>
  <si>
    <t>ETSI TS 104 875 V0.0.1 (2025-07)</t>
  </si>
  <si>
    <t>ETSI TR 104 131 V0.0.1 (2025-01)</t>
  </si>
  <si>
    <t>ETSI TS 103 732-2 V (2025-01)</t>
  </si>
  <si>
    <t>ETSI TR 104 171 V0.0.2 (2025-04)</t>
  </si>
  <si>
    <t>ETSI TR 104 109 V0.0.1 (2025-01)</t>
  </si>
  <si>
    <t>ETSI TR 104 137 V0.0.11 (2025-01)</t>
  </si>
  <si>
    <t>ETSI TR 104 239-1 V0.0.2 (2025-01)</t>
  </si>
  <si>
    <t>ETSI TS 104 170 V0.0.4 (2025-03)</t>
  </si>
  <si>
    <t>ETSI TR 103 923 V0.0.3 (2022-06)</t>
  </si>
  <si>
    <t>ETSI TS 103 732-1 V3.0.5 (2024-11)</t>
  </si>
  <si>
    <t>ETSI TS 104 212 V0.0.3 (2025-07)</t>
  </si>
  <si>
    <t>ETSI TS 104 215 V0.0.1 (2025-07)</t>
  </si>
  <si>
    <t>ETSI TS 104 207 V0.0.3 (2025-07)</t>
  </si>
  <si>
    <t>ETSI TS 104 214 V0.0.2 (2025-07)</t>
  </si>
  <si>
    <t>ETSI TS 104 213 V0.0.1 (2025-07)</t>
  </si>
  <si>
    <t>ETSI TS 104 210 V0.0.1 (2025-07)</t>
  </si>
  <si>
    <t>ETSI TR 104 160 V0.0.2 (2025-03)</t>
  </si>
  <si>
    <t>ETSI TR 104 211 V0.0.3 (2025-07)</t>
  </si>
  <si>
    <t>ETSI TS 104 208 V0.0.3 (2025-07)</t>
  </si>
  <si>
    <t>ETSI TS 104 209 V0.0.1 (2025-07)</t>
  </si>
  <si>
    <t>ETSI TR 104 092 V0.0.5 (2024-05)</t>
  </si>
  <si>
    <t>Cyber Security (CYBER); Hardware-Based Root of Trust Specification</t>
  </si>
  <si>
    <t>Cyber Security (CYBER); Guidance on approach for concurrent compliance of NIS2 and DORA as applicable to providers of Digital Infrastructures</t>
  </si>
  <si>
    <t>CYBER; Consumer Mobile Device; Part 2: Biometric Authentication Protection Profile Module</t>
  </si>
  <si>
    <t>Cyber Security (CYBER); Implementation Guidelines for Quantum Random Number Generators</t>
  </si>
  <si>
    <t>Cybersecurity (CYBER); Quantum-Safe Cryptography (QSC); Cryptographic Agility in Software</t>
  </si>
  <si>
    <t>Cyber Security (CYBER); Human-to-Human Online Preventative Security</t>
  </si>
  <si>
    <t>Quantum-Safe Cryptography (CYBER); Secure Implementation Guidance for Key Encapsulation Mechanisms and Digital Signature Schemes; Part 1: General</t>
  </si>
  <si>
    <t>Cyber Security (CYBER); Universal Cybersecurity Information Exchange Framework - Repository</t>
  </si>
  <si>
    <t>Cyber Security (CYBER); Open Security Controls Assessment Language Use Guidelines</t>
  </si>
  <si>
    <t>Cyber Security (CYBER); Consumer Mobile Device; Part 1: Base Protection Profile</t>
  </si>
  <si>
    <t>Publicly Available Specification (PAS); Network Equipment Security Assurance Scheme (NESAS); Methodology for Product and Evidence Evaluation</t>
  </si>
  <si>
    <t>Publicly Available Specification (PAS); Network Equipment Security Assurance Scheme (NESAS); List of Adopted Security Assurance Specifications</t>
  </si>
  <si>
    <t>Publicly Available Specification (PAS); Network Equipment Security Assurance Scheme (NESAS) Framework</t>
  </si>
  <si>
    <t>Publicly Available Specification (PAS); Network Equipment Security Assurance Scheme (NESAS); Adoption Procedure for Security Assurance Specifications</t>
  </si>
  <si>
    <t>Publicly Available Specification (PAS); Network Equipment Security Assurance Scheme (NESAS); Requirements for Security Assurance Specification Development</t>
  </si>
  <si>
    <t>Publicly Available Specification (PAS); Network Equipment Security Assurance Scheme (NESAS); Security Requirements for Vendor Development and Product Lifecycle Processes</t>
  </si>
  <si>
    <t>Cyber Security (CYBER); Observation from the ERATOSTHENES and CERTIFY projects regarding IoT security lifecycle</t>
  </si>
  <si>
    <t>Publicly Available Specification (PAS); Network Equipment Security Assurance Scheme (NESAS); Audit Guidelines</t>
  </si>
  <si>
    <t>Publicly Available Specification (PAS); Network Equipment Security Assurance Scheme (NESAS); Requirements for Auditing Organisations, Security Test Laboratories, and Associated Personnel</t>
  </si>
  <si>
    <t>Publicly Available Specification (PAS); Network Equipment Security Assurance Scheme (NESAS); Assessment Methodology for Vendor Development and Product Lifecycle Processes</t>
  </si>
  <si>
    <t>74948</t>
  </si>
  <si>
    <t>ETSI TR V (2025-05)</t>
  </si>
  <si>
    <t>Smart Body Area Network (SmartBAN); Coupling Communications Technologies for SmartBAN</t>
  </si>
  <si>
    <t>75487</t>
  </si>
  <si>
    <t>74867</t>
  </si>
  <si>
    <t>74868</t>
  </si>
  <si>
    <t>74988</t>
  </si>
  <si>
    <t>75426</t>
  </si>
  <si>
    <t>74842</t>
  </si>
  <si>
    <t>74318</t>
  </si>
  <si>
    <t>74952</t>
  </si>
  <si>
    <t>ETSI TS 104 158-3 V (2025-09)</t>
  </si>
  <si>
    <t>ETSI TR 104 197 V0.0.1 (2025-04)</t>
  </si>
  <si>
    <t>ETSI TS 104 225 V0.0.1 (2025-04)</t>
  </si>
  <si>
    <t>ETSI TS 104 216 V0.0.2 (2025-06)</t>
  </si>
  <si>
    <t>ETSI TS 104 158-2 V0.0.3 (2025-07)</t>
  </si>
  <si>
    <t>ETSI TS 104 158-1 V0.0.6 (2025-03)</t>
  </si>
  <si>
    <t>ETSI TR 104 159 V0.0.4 (2025-01)</t>
  </si>
  <si>
    <t>ETSI EN 304 223 V2.0.0 (2025-09)</t>
  </si>
  <si>
    <t>Securing Artificial Intelligence TC (SAI); AI Incident Reporting; Part 3: AI Common Incident Expression (AICIE) Security Container</t>
  </si>
  <si>
    <t>Securing Artificial Intelligence TC (SAI); Guide to the secure by design considerations and assurance in AI systems development</t>
  </si>
  <si>
    <t>Securing Artificial Intelligence TC (SAI); Privacy aspects of AI/ML systems</t>
  </si>
  <si>
    <t>Securing Artificial Intelligence TC (SAI); Conformance assessment for AI (EN 304 223)</t>
  </si>
  <si>
    <t>Securing Artificial Intelligence (SAI); AI Common Incident Expression (AICIE); Part 2: Basic Record Container</t>
  </si>
  <si>
    <t>Securing Artificial Intelligence TC (SAI); AI Common Incident Expression (AICIE); Part 1:</t>
  </si>
  <si>
    <t>Securing Artificial Intelligence TC (SAI); Understanding and Preventing Harm from Generative AI</t>
  </si>
  <si>
    <t>Securing Artificial Intelligence (SAI); Baseline Cyber Security Requirements for AI Models and Systems</t>
  </si>
  <si>
    <t>SET</t>
  </si>
  <si>
    <t>Secure Element Technologies</t>
  </si>
  <si>
    <t>DATA</t>
  </si>
  <si>
    <t>19</t>
  </si>
  <si>
    <t>Data Solutions</t>
  </si>
  <si>
    <t>74886</t>
  </si>
  <si>
    <t>74885</t>
  </si>
  <si>
    <t>74902</t>
  </si>
  <si>
    <t>77102</t>
  </si>
  <si>
    <t>74877</t>
  </si>
  <si>
    <t>74865</t>
  </si>
  <si>
    <t>77100</t>
  </si>
  <si>
    <t>76558</t>
  </si>
  <si>
    <t>77099</t>
  </si>
  <si>
    <t>77098</t>
  </si>
  <si>
    <t>77127</t>
  </si>
  <si>
    <t>76996</t>
  </si>
  <si>
    <t>75633</t>
  </si>
  <si>
    <t>74894</t>
  </si>
  <si>
    <t>75351</t>
  </si>
  <si>
    <t>74879</t>
  </si>
  <si>
    <t>74956</t>
  </si>
  <si>
    <t>75354</t>
  </si>
  <si>
    <t>75352</t>
  </si>
  <si>
    <t>74957</t>
  </si>
  <si>
    <t>74961</t>
  </si>
  <si>
    <t>74960</t>
  </si>
  <si>
    <t>74870</t>
  </si>
  <si>
    <t>74955</t>
  </si>
  <si>
    <t>74873</t>
  </si>
  <si>
    <t>74959</t>
  </si>
  <si>
    <t>74958</t>
  </si>
  <si>
    <t>74953</t>
  </si>
  <si>
    <t>74989</t>
  </si>
  <si>
    <t>74871</t>
  </si>
  <si>
    <t>74954</t>
  </si>
  <si>
    <t>74880</t>
  </si>
  <si>
    <t>74875</t>
  </si>
  <si>
    <t>74839</t>
  </si>
  <si>
    <t>74872</t>
  </si>
  <si>
    <t>74896</t>
  </si>
  <si>
    <t>ETSI EN 304 182 V (2025-04)</t>
  </si>
  <si>
    <t>ETSI EN 304 181 V (2025-04)</t>
  </si>
  <si>
    <t>ETSI TR 104 183 V (2025-05)</t>
  </si>
  <si>
    <t>ETSI TR V (2025-04)</t>
  </si>
  <si>
    <t>ETSI TS 103 410-6 V (2025-10)</t>
  </si>
  <si>
    <t>ETSI TS V (2025-10)</t>
  </si>
  <si>
    <t>ETSI TS V (2025-09)</t>
  </si>
  <si>
    <t>ETSI TS V (2025-05)</t>
  </si>
  <si>
    <t>ETSI TR 104 204 V (2025-06)</t>
  </si>
  <si>
    <t>ETSI TR 104 173 V (2025-04)</t>
  </si>
  <si>
    <t>ETSI TR 104 189 V (2025-05)</t>
  </si>
  <si>
    <t>ETSI TR 104 206 V (2025-06)</t>
  </si>
  <si>
    <t>ETSI TR 104 205 V (2025-06)</t>
  </si>
  <si>
    <t>ETSI TS 104 190 V (2025-05)</t>
  </si>
  <si>
    <t>ETSI TS 104 194 V (2025-05)</t>
  </si>
  <si>
    <t>ETSI TS 104 193 V (2025-05)</t>
  </si>
  <si>
    <t>ETSI TS 104 175 V (2025-04)</t>
  </si>
  <si>
    <t>ETSI TS 104 188 V (2025-05)</t>
  </si>
  <si>
    <t>ETSI TS 104 179 V (2025-04)</t>
  </si>
  <si>
    <t>ETSI TS 104 192 V (2025-05)</t>
  </si>
  <si>
    <t>ETSI TS 104 191 V (2025-05)</t>
  </si>
  <si>
    <t>ETSI TR 104 186 V (2025-05)</t>
  </si>
  <si>
    <t>ETSI TS 103 410-14 V (2025-06)</t>
  </si>
  <si>
    <t>ETSI TS 104 176 V (2025-04)</t>
  </si>
  <si>
    <t>ETSI TS 104 187 V (2025-05)</t>
  </si>
  <si>
    <t>ETSI TR 104 177 V0.0.2 (2025-04)</t>
  </si>
  <si>
    <t>ETSI TR 104 180 V0.0.5 (2025-04)</t>
  </si>
  <si>
    <t>ETSI TS 104 172 V0.0.2 (2025-03)</t>
  </si>
  <si>
    <t>ETSI TS 104 178 V1.1.5 (2025-04)</t>
  </si>
  <si>
    <t>ETSI TS 104 200 V0.0.5 (2025-05)</t>
  </si>
  <si>
    <t>Data Solutions (DATA); MIM key specifications Smart City platforms and Local Digital Twins: MIMs 1, 2, and 7</t>
  </si>
  <si>
    <t>Data Solutions (DATA); AI-based EU Local Digital Twin reference architecture</t>
  </si>
  <si>
    <t>Data Solutions (DATA); MIMs Companion document</t>
  </si>
  <si>
    <t>Data Solutions (DATA); Security requirement analysis of data infrastructures for distributed data processing</t>
  </si>
  <si>
    <t>DATA Extension to SAREF; Part 6: Smart Agriculture, Horticulture and Food Chain Domain</t>
  </si>
  <si>
    <t>Data Solutions (DATA); Study and gap analysis of existing protection techniques on data confidentiality, privacy and trustworthiness</t>
  </si>
  <si>
    <t>Data Solutions (DATA);Data Act (art. 33) requirement and references analysis Data Act (art. 33) requirement and references analysis</t>
  </si>
  <si>
    <t>Data Solutions (DATA); Landscape analysis and opportunities about continuum computing</t>
  </si>
  <si>
    <t>Data Solutions (DATA); Trustworthy Data Spaces using Distributed Ledger Technology (DLT)</t>
  </si>
  <si>
    <t>Data Solutions (DATA); Suggestions for improving the SAREF conceptual model</t>
  </si>
  <si>
    <t>Data Solutions (DATA); Guidelines to assess risks of mobile data usage in AI systems</t>
  </si>
  <si>
    <t>Data Solutions (DATA); Implementation of Data Catalogues with NGSI-LD and DCAT-AP</t>
  </si>
  <si>
    <t>Data Solutions (DATA); NGSI-LD MQTT Notification Binding</t>
  </si>
  <si>
    <t>Data Solutions (DATA); Extension to SAREF; Part 15: Device Management Domain</t>
  </si>
  <si>
    <t>Data Solutions (DATA); Smart Contract Specifications Smart Contract Specifications</t>
  </si>
  <si>
    <t>Data Solutions (DATA); SAREF and NGSI-LD</t>
  </si>
  <si>
    <t>Data Solutions (DATA); Oracles for Smart Contracts executed in Electronic Ledgers</t>
  </si>
  <si>
    <t>Data Solutions (DATA); NGSI-LD Testing environment validation</t>
  </si>
  <si>
    <t>Data Solutions (DATA); Sensing use case analysis</t>
  </si>
  <si>
    <t>Data Solutions (DATA); NGSI-LD Primer</t>
  </si>
  <si>
    <t>Data Solutions (DATA); NGSI-LD Test suite</t>
  </si>
  <si>
    <t>Data Solutions (DATA); NGSI-LD Testing Framework: Test Purposes Description Language (TPDL)</t>
  </si>
  <si>
    <t>Data Solutions (DATA); NGSI-LD Test Suite Structure</t>
  </si>
  <si>
    <t>Data Solutions (DATA); NGSI-LD Core API</t>
  </si>
  <si>
    <t>Data Solutions (DATA); NGSI-LD Interoperability tests specification</t>
  </si>
  <si>
    <t>Data Solutions (DATA); NGSI-LD Provenance and Integrity</t>
  </si>
  <si>
    <t>Data Solutions (DATA); NGSI-LD Test purposes description</t>
  </si>
  <si>
    <t>Data Solutions (DATA); NGSI-LD Test purposes description for Distributed Operations</t>
  </si>
  <si>
    <t>Data Solutions (DATA); Study of the EU Interoperable Test Bed platform</t>
  </si>
  <si>
    <t>Data Solutions (DATA); Extension to SAREF; Part 14: Thermal Energy Storage Systems Domain</t>
  </si>
  <si>
    <t>Data Solutions (DATA); NGSI-LD API Bindings</t>
  </si>
  <si>
    <t>Data Solutions (DATA); NGSI-LD Implementation Conformance Statement</t>
  </si>
  <si>
    <t>Data Solutions (DATA); Landscape of Relevant Standards and Technologies for Data</t>
  </si>
  <si>
    <t>Data Solutions (DATA); Development and identification of Data Quality Metrics</t>
  </si>
  <si>
    <t>Data Solutions (DATA); ETSI Specification of the Requirements on Ledgers and Smart Contracts</t>
  </si>
  <si>
    <t>Data Solutions (DATA); NGSI-LD Information Model</t>
  </si>
  <si>
    <t>Data Solutions (DATA); Proof of Concept Framework</t>
  </si>
  <si>
    <t>Opomba: Pregled je pripravljen glede na podatke, ki so bili na dan 27.10.2025 na voljo v aplikaciji SES.</t>
  </si>
  <si>
    <t>3GPP</t>
  </si>
  <si>
    <t>77329</t>
  </si>
  <si>
    <t>75773</t>
  </si>
  <si>
    <t>77346</t>
  </si>
  <si>
    <t>ETSI TR 126 931 V19.0.0 (2025-10)</t>
  </si>
  <si>
    <t>ETSI TR 133 926 V19.4.0 (2025-09)</t>
  </si>
  <si>
    <t>ETSI TR 126 969 V19.0.0 (2025-10)</t>
  </si>
  <si>
    <t>Universal Mobile Telecommunications System (UMTS); LTE; 5G; Evaluation of Additional Acoustic Tests for Speech Telephony (3GPP TR 26.931 version 19.0.0 Release 19)</t>
  </si>
  <si>
    <t>LTE; 5G; Security Assurance Specification (SCAS) threats and critical assets  in 3GPP network product classes (3GPP TR 33.926 version 19.4.0 Release 19)</t>
  </si>
  <si>
    <t>Digital cellular telecommunications system (Phase 2+) (GSM); Universal Mobile Telecommunications System (UMTS); eCall data transfer; In-band modem solution; Characterization report (3GPP TR 26.969 version 19.0.0 Release 19)</t>
  </si>
  <si>
    <t>76995</t>
  </si>
  <si>
    <t>74888</t>
  </si>
  <si>
    <t>BRAN</t>
  </si>
  <si>
    <t>ETSI EN V (2025-10)</t>
  </si>
  <si>
    <t>ETSI TR 104 893 V0.0.1 (2025-04)</t>
  </si>
  <si>
    <t>Broadband Radio Access Networks (BRAN); Update of EN 303 753 to address very short range very high bandwidth applications</t>
  </si>
  <si>
    <t>Broadband Radio Access Networks (BRAN); WAS/RLAN Coexistence Challenges with Emerging Solid-State Weather Radars</t>
  </si>
  <si>
    <t>68579</t>
  </si>
  <si>
    <t>ERM</t>
  </si>
  <si>
    <t>ETSI EN 300 386 V3.0.0 (2025-08)</t>
  </si>
  <si>
    <t>Telecommunication network equipment; Harmonised Standard for ElectroMagnetic Compatibility (EMC) requirements</t>
  </si>
  <si>
    <t>75081</t>
  </si>
  <si>
    <t>75626</t>
  </si>
  <si>
    <t>75623</t>
  </si>
  <si>
    <t>75624</t>
  </si>
  <si>
    <t>75627</t>
  </si>
  <si>
    <t>75625</t>
  </si>
  <si>
    <t>75628</t>
  </si>
  <si>
    <t>74892</t>
  </si>
  <si>
    <t>74893</t>
  </si>
  <si>
    <t>MSG</t>
  </si>
  <si>
    <t>ETSI TS 103 683 V (2025-06)</t>
  </si>
  <si>
    <t>ETSI TS 104 231 V0.0.1 (2025-09)</t>
  </si>
  <si>
    <t>ETSI TS 104 228 V0.0.1 (2025-09)</t>
  </si>
  <si>
    <t>ETSI TS 104 229 V0.0.1 (2025-09)</t>
  </si>
  <si>
    <t>ETSI TS 104 232 V0.0.1 (2025-09)</t>
  </si>
  <si>
    <t>ETSI TS 104 230 V0.0.1 (2025-09)</t>
  </si>
  <si>
    <t>ETSI TS 104 233 V0.0.1 (2025-09)</t>
  </si>
  <si>
    <t>ETSI TS 103 859 V0.0.1 (2025-05)</t>
  </si>
  <si>
    <t>ETSI TS 104 023 V0.0.1 (2025-05)</t>
  </si>
  <si>
    <t>Mobile Standards Group (MSG); Testing; Next Generation eCall High Level Application Protocol (HLAP) Interoperability Testing</t>
  </si>
  <si>
    <t>Publicly Available Specification (PAS) O-RAN R1 interface Application Protocols for R1 Services (O-RAN.WG2.TS.R1AP-R004-v08.00)</t>
  </si>
  <si>
    <t>Publicly Available Specification (PAS) O-RAN R1 interface General Aspects and Principles (O-RAN.WG2.TS.R1GAP-R004-v11.00)</t>
  </si>
  <si>
    <t>Publicly Available Specification (PAS) O-RAN R1 interface Test Specification (O-RAN.WG2.TS.R1TS-R004-v03.00)</t>
  </si>
  <si>
    <t>Publicly Available Specification (PAS) O-RAN Type Definitions for R1 Services (O-RAN.WG2.TS.R1TD-R004-v04.01)</t>
  </si>
  <si>
    <t>Publicly Available Specification (PAS) O-RAN R1 interface Use Cases and Requirements (O-RAN.WG2.TS.R1UCR-R004-v10.00)</t>
  </si>
  <si>
    <t>Publicly Available Specification (PAS) O-RAN Transport Protocols for R1 Services (O-RAN.WG2.TS.R1TP-R004-v04.03)</t>
  </si>
  <si>
    <t>Publicly Available Specification (PAS); O-RAN Fronthaul Control, User and Synchronization Plane  Specification v17.01 (O-RAN.WG4.TS.CUS.0-R004-v17.01)</t>
  </si>
  <si>
    <t>Publicly Available Specification (PAS); O-RAN Fronthaul Management Plane   Specification v17.01; (O-RAN.WG4.TS.MP.0-R004-v17.01)</t>
  </si>
  <si>
    <t>75360</t>
  </si>
  <si>
    <t>75370</t>
  </si>
  <si>
    <t>75361</t>
  </si>
  <si>
    <t>75365</t>
  </si>
  <si>
    <t>74316</t>
  </si>
  <si>
    <t>74270</t>
  </si>
  <si>
    <t>74343</t>
  </si>
  <si>
    <t>74539</t>
  </si>
  <si>
    <t>ITS</t>
  </si>
  <si>
    <t>ETSI TS 104 201-1 V (2025-07)</t>
  </si>
  <si>
    <t>ETSI TS 104 203-1 V (2025-07)</t>
  </si>
  <si>
    <t>ETSI TS 104 201-2 V (2025-07)</t>
  </si>
  <si>
    <t>ETSI TS 104 202-2 V (2025-07)</t>
  </si>
  <si>
    <t>ETSI TR 104 136 V (2025-01)</t>
  </si>
  <si>
    <t>ETSI TS 103 301 V0.0.2 (2025-01)</t>
  </si>
  <si>
    <t>ETSI TS 103 248 V0.0.2 (2025-01)</t>
  </si>
  <si>
    <t>ETSI TS 102 894-2 V0.0.4 (2025-03)</t>
  </si>
  <si>
    <t>Intelligent Transport Systems (ITS); Testing Conformance test specifications for Parking Information Service Part 1: Test requirements and Protocol Implementation Conformance Statement (PICS) proforma; Release 2</t>
  </si>
  <si>
    <t>Intelligent Transport Systems (ITS); Testing Conformance test specifications for Service Announcement (SA) service Part 1: Test requirements and Protocol Implementation Conformance Statement (PICS) pro forma; Release 2</t>
  </si>
  <si>
    <t>Intelligent Transport Systems (ITS); Testing Conformance test specifications for Parking Information Service Part 2: Test Suite Structure and Test Purposes (TSS &amp; TP); Release 2</t>
  </si>
  <si>
    <t>Intelligent Transport Systems (ITS); Testing Conformance test specifications for Automated Vehicle Marshalling (AVM) Service Part 2: Test Suite Structure and Test Purposes (TSS &amp; TP); Release 2</t>
  </si>
  <si>
    <t>Intelligent Transport Systems (ITS); Position and Time Requirements Study</t>
  </si>
  <si>
    <t>Intelligent Transport Systems (ITS); Facilities Layer Function; Infrastructure Services; Release 2</t>
  </si>
  <si>
    <t>Intelligent Transport Systems (ITS); GeoNetworking; Port Numbers for the Basic Transport Protocol (BTP); Release 2</t>
  </si>
  <si>
    <t>Intelligent Transport Systems (ITS); Facilities Layer; Part 2: Common Data Dictionary (CDD); Release 2</t>
  </si>
  <si>
    <t>74383</t>
  </si>
  <si>
    <t>ETSI TS 104 011 V (2025-02)</t>
  </si>
  <si>
    <t>Reconfigurable Radio Systems (RRS); Dynamic Spectrum Allocation Service (DSAS); System requirements</t>
  </si>
  <si>
    <t>RRS</t>
  </si>
  <si>
    <t>75080</t>
  </si>
  <si>
    <t>74293</t>
  </si>
  <si>
    <t>75176</t>
  </si>
  <si>
    <t>75631</t>
  </si>
  <si>
    <t>75353</t>
  </si>
  <si>
    <t>75357</t>
  </si>
  <si>
    <t>75356</t>
  </si>
  <si>
    <t>SES</t>
  </si>
  <si>
    <t>ETSI  V (2025-06)</t>
  </si>
  <si>
    <t>ETSI EN 301 428 V (2025-01)</t>
  </si>
  <si>
    <t>ETSI EN 302 645 V (2025-06)</t>
  </si>
  <si>
    <t>ETSI TR 104 321 V0.0.1 (2025-06)</t>
  </si>
  <si>
    <t>ETSI TR 104 322 V0.0.1 (2025-06)</t>
  </si>
  <si>
    <t>Satellite Communications and Navigation (SES); NR-NTN (New Radio Non Terrestrial Networks) capable User Equipment operating in Q/V band; Harmonised Standard for access to radio spectrum</t>
  </si>
  <si>
    <t>Satellite Earth Stations and Systems (SES); Harmonised Standard for Very Small Aperture Terminal (VSAT); Transmit-only, transmit/receive or receive-only satellite earth stations operating in the 11/12/14 GHz frequency bands; Harmonised Standard for access to radio spectrum</t>
  </si>
  <si>
    <t>Satellite Earth Stations &amp; Systems (SES); Global Navigation Satellite Systems (GNSS) Repeaters; Harmonised Standard for access to radio spectrum</t>
  </si>
  <si>
    <t>Satellite Earh Stations and Systems (SES); The concept of ânominated bandwidthâ for emissions from Earth stations; present use and potential evolution;</t>
  </si>
  <si>
    <t>Satellite Earth Stations &amp; Systems (SES); Reference Architectures of NGSO systems for LI purposes</t>
  </si>
  <si>
    <t>Satellite Earth Stations &amp; Systems (SES); Technical Parameter selection in ETSI EN 304 121 IoT-NTN capable UE below 7,125 GHz</t>
  </si>
  <si>
    <t>Satellite Earth Stations &amp; Systems (SES); Technical Parameter selection in ETSI EN 304 122 NR-NTN capable UE below 7,125 GHz</t>
  </si>
  <si>
    <t>74829</t>
  </si>
  <si>
    <t>75493</t>
  </si>
  <si>
    <t>74830</t>
  </si>
  <si>
    <t>75494</t>
  </si>
  <si>
    <t>74831</t>
  </si>
  <si>
    <t>BROADCAST</t>
  </si>
  <si>
    <t>ETSI EN 300 401 V (2025-03)</t>
  </si>
  <si>
    <t>ETSI EN 301 545-2 V (2025-09)</t>
  </si>
  <si>
    <t>ETSI TR 101 495 V (2025-03)</t>
  </si>
  <si>
    <t>ETSI TR 101 545-4 V (2025-09)</t>
  </si>
  <si>
    <t>ETSI TS 103 176 V (2025-03)</t>
  </si>
  <si>
    <t>Radio Broadcasting Systems; Digital Audio Broadcasting (DAB) to mobile, portable and fixed receivers</t>
  </si>
  <si>
    <t>Digital Video Broadcasting (DVB); Second Generation DVB Interactive Satellite System (DVB-RCS2); Part 2: Lower Layers for Satellite standard</t>
  </si>
  <si>
    <t>Digital Audio Broadcasting (DAB); Guide to DAB standards</t>
  </si>
  <si>
    <t>Digital Video Broadcasting (DVB); Second Generation DVB Interactive Satellite System (DVB-RCS2); Part 4: Guidelines for Implementation and Use of EN 301 545-2</t>
  </si>
  <si>
    <t>Digital Audio Broadcasting (DAB); Rules of implementation; Service information features</t>
  </si>
  <si>
    <t>77308</t>
  </si>
  <si>
    <t>77303</t>
  </si>
  <si>
    <t>77304</t>
  </si>
  <si>
    <t>77309</t>
  </si>
  <si>
    <t>77307</t>
  </si>
  <si>
    <t>72174</t>
  </si>
  <si>
    <t>72173</t>
  </si>
  <si>
    <t>72178</t>
  </si>
  <si>
    <t>72177</t>
  </si>
  <si>
    <t>72179</t>
  </si>
  <si>
    <t>77302</t>
  </si>
  <si>
    <t>72267</t>
  </si>
  <si>
    <t>77305</t>
  </si>
  <si>
    <t>74292</t>
  </si>
  <si>
    <t>77306</t>
  </si>
  <si>
    <t>72175</t>
  </si>
  <si>
    <t>72176</t>
  </si>
  <si>
    <t>72172</t>
  </si>
  <si>
    <t>RT</t>
  </si>
  <si>
    <t>ETSI TS 103 792 V (2025-10)</t>
  </si>
  <si>
    <t>ETSI TS 103 765-1 V (2025-10)</t>
  </si>
  <si>
    <t>ETSI TS 103 765-2 V (2025-10)</t>
  </si>
  <si>
    <t>ETSI TS 103 793 V (2025-10)</t>
  </si>
  <si>
    <t>ETSI TS 103 765-5 V (2025-10)</t>
  </si>
  <si>
    <t>ETSI TS 103 765-5 V1.0.0 (2025-07)</t>
  </si>
  <si>
    <t>ETSI TS 103 792 V1.0.0 (2025-07)</t>
  </si>
  <si>
    <t>ETSI TS 103 764 V1.0.0 (2025-07)</t>
  </si>
  <si>
    <t>ETSI TS 103 765-2 V1.0.0 (2025-07)</t>
  </si>
  <si>
    <t>ETSI TS 103 765-1 V1.0.0 (2025-07)</t>
  </si>
  <si>
    <t>ETSI TS 103 764 V (2025-10)</t>
  </si>
  <si>
    <t>ETSI TS 103 066 V0.0.1 (2024-06)</t>
  </si>
  <si>
    <t>ETSI TS 103 765-3 V (2025-10)</t>
  </si>
  <si>
    <t>ETSI TS 104 127 V0.0.2 (2025-01)</t>
  </si>
  <si>
    <t>ETSI TS 103 765-4 V (2025-10)</t>
  </si>
  <si>
    <t>ETSI TS 103 765-4 V1.0.0 (2025-07)</t>
  </si>
  <si>
    <t>ETSI TS 103 765-3 V1.0.0 (2025-07)</t>
  </si>
  <si>
    <t>ETSI TS 103 793 V1.0.0 (2025-07)</t>
  </si>
  <si>
    <t>Rail Telecommunications (RT); Future Railway Mobile Communication System (FRMCS); Interworking with GSM-R</t>
  </si>
  <si>
    <t>Rail Telecommunications (RT); Future Railway Mobile Communication System (FRMCS); Building Blocks and Functions; Part 1: Transport Stratum</t>
  </si>
  <si>
    <t>Rail Telecommunications (RT); Future Railway Mobile Communication System (FRMCS); Building Blocks and Functions; Part 2: Service Stratum</t>
  </si>
  <si>
    <t>Rail Telecommunications (RT); Future Railway Mobile Communication System (FRMCS); Radio Characteristics</t>
  </si>
  <si>
    <t>Rail Telecommunications (RT); Future Railway Mobile Communication System (FRMCS); Building Blocks and Functions; Part 5: User Equipment (UE) capabilities</t>
  </si>
  <si>
    <t>Rail Telecommunications (RT); Future Railway Mobile Communication System (FRMCS); System Architecture</t>
  </si>
  <si>
    <t>Rail Telecommunications (RT); Rel-4 Core Network requirements for GSM-R</t>
  </si>
  <si>
    <t>Rail Telecommunications (RT); Future Railway Mobile Communication System (FRMCS); Building Blocks and Functions; Part 3: Train On-Board functions and interfaces</t>
  </si>
  <si>
    <t>Rail telecommunications (RT); Future Railway Mobile Communication System (FRMCS); Onboard Radio Interface (OBrad)</t>
  </si>
  <si>
    <t>Rail Telecommunications (RT); Future Railway Mobile Communication System (FRMCS); Building Blocks and Functions; Part 4: Trackside functions and interfaces</t>
  </si>
  <si>
    <t>75500</t>
  </si>
  <si>
    <t>ETSI TS 103 634 V (2025-09)</t>
  </si>
  <si>
    <t>Digital Enhanced Cordless Telecommunications (DECT); Low Complexity Communication Codec plus (LC3plus)</t>
  </si>
  <si>
    <t>DECT</t>
  </si>
  <si>
    <t>75442</t>
  </si>
  <si>
    <t>75455</t>
  </si>
  <si>
    <t>74355</t>
  </si>
  <si>
    <t>74534</t>
  </si>
  <si>
    <t>74535</t>
  </si>
  <si>
    <t>74532</t>
  </si>
  <si>
    <t>74536</t>
  </si>
  <si>
    <t>74533</t>
  </si>
  <si>
    <t>TCCE</t>
  </si>
  <si>
    <t>ETSI TS 100 392-7 V (2025-08)</t>
  </si>
  <si>
    <t>ETSI TR 102 300-7 V (2025-08)</t>
  </si>
  <si>
    <t>ETSI TS V (2025-02)</t>
  </si>
  <si>
    <t>ETSI EN 300 392-12-16 V1.4.1 (2025-03)</t>
  </si>
  <si>
    <t>ETSI EN 300 392-3-12 V1.4.1 (2025-03)</t>
  </si>
  <si>
    <t>ETSI EN 300 392-3-9 V1.4.1 (2025-03)</t>
  </si>
  <si>
    <t>ETSI EN 300 392-12-22 V1.7.1 (2025-03)</t>
  </si>
  <si>
    <t>ETSI EN 300 392-3-15 V1.5.1 (2025-03)</t>
  </si>
  <si>
    <t>Terrestrial Trunked Radio (TETRA); Voice plus Data (V+D); Part 7: Security</t>
  </si>
  <si>
    <t>Terrestrial Trunked Radio (TETRA); Voice plus Data (V+D): Designers' guide; Part 7: TETRA High-Speed Data (HSD); TETRA Enhanced Data Service (TEDS)</t>
  </si>
  <si>
    <t>TETRA and Critical Communications Evolution (TCCE); TMO Repeaters Part 1: Requirements, test methods and limits</t>
  </si>
  <si>
    <t>Terrestrial Trunked Radio (TETRA); Voice plus Data (V+D); Part 12: Supplementary services stage 3; Sub-part 16: Pre-emptive Priority Call (PPC)</t>
  </si>
  <si>
    <t>Terrestrial Trunked Radio (TETRA); Voice plus Data (V+D); Part 3: Interworking at the Inter-System Interface (ISI); Sub-part 12: Transport layer independent Additional Network Feature Individual Call (ANF-ISIIC)</t>
  </si>
  <si>
    <t>Terrestrial Trunked Radio (TETRA); Voice plus Data (V+D); Part 3: Interworking at the Inter-System Interface (ISI); Sub-part 9: Transport layer independent, General design</t>
  </si>
  <si>
    <t>Terrestrial Trunked Radio (TETRA); Voice plus Data (V+D); Part 12: Supplementary services stage 3; Sub-part 22: Dynamic Group Number Assignment (DGNA)</t>
  </si>
  <si>
    <t>Terrestrial Trunked Radio (TETRA); Voice plus Data (V+D); Part 3: Interworking at the Inter-System Interface (ISI); Sub-part 15: Transport layer independent Additional Network Feature, Mobility Management (ANF-ISIMM)</t>
  </si>
  <si>
    <t>74404</t>
  </si>
  <si>
    <t>QKD</t>
  </si>
  <si>
    <t>ETSI GS QKD 024 V (2025-02)</t>
  </si>
  <si>
    <t>Quantum Key Distribution (QKD); Common Criteria Protection Profile â Key Processing Module</t>
  </si>
  <si>
    <t>7 - WG approval</t>
  </si>
  <si>
    <t>9 - Start of OAP</t>
  </si>
  <si>
    <t>6 - First complete draft</t>
  </si>
  <si>
    <t>CLC/TC 86A</t>
  </si>
  <si>
    <t>26</t>
  </si>
  <si>
    <t>78408</t>
  </si>
  <si>
    <t>77885</t>
  </si>
  <si>
    <t>81237</t>
  </si>
  <si>
    <t>80536</t>
  </si>
  <si>
    <t>78664</t>
  </si>
  <si>
    <t>81228</t>
  </si>
  <si>
    <t>74794</t>
  </si>
  <si>
    <t>73412</t>
  </si>
  <si>
    <t>77451</t>
  </si>
  <si>
    <t>80278</t>
  </si>
  <si>
    <t>81439</t>
  </si>
  <si>
    <t>80102</t>
  </si>
  <si>
    <t>77326</t>
  </si>
  <si>
    <t>73003</t>
  </si>
  <si>
    <t>prEN IEC 61300-3-52:2025</t>
  </si>
  <si>
    <t>prEN IEC 61300-2-37:2025</t>
  </si>
  <si>
    <t>EN IEC 61754-4:2022/prA1:2025</t>
  </si>
  <si>
    <t>prEN IEC 61300-2-50:2025</t>
  </si>
  <si>
    <t>prEN IEC 61753-021-03:2025</t>
  </si>
  <si>
    <t>prEN IEC 61754-2:2025</t>
  </si>
  <si>
    <t>prEN IEC 61300-2-33:2025</t>
  </si>
  <si>
    <t>prEN IEC 61755-3-7:2025</t>
  </si>
  <si>
    <t>prEN 61300-2-19:2025</t>
  </si>
  <si>
    <t>EN IEC 61300-3-7:2021/prA1:2024</t>
  </si>
  <si>
    <t>EN 61300-2-9:2017/prA1:2025</t>
  </si>
  <si>
    <t>EN 61300-1:2022/prA2:2025</t>
  </si>
  <si>
    <t>FprEN IEC 61300-3-50:2025</t>
  </si>
  <si>
    <t>EN IEC 61754-37:2025</t>
  </si>
  <si>
    <t>Dispositifs d’interconnexion et composants passifs fibroniques - Procédures fondamentales d’essais et de mesures - Partie 3-52: Examens et mesurages - Constante de déformation de l’alésage de guidage et de la broche d’alignement, pour férules rectangulaires en contact physique avec angle, fibres unimodales</t>
  </si>
  <si>
    <t>Amendment 1 - Fibre optic interconnecting devices and passive components - Fibre optic connector interfaces - Part 4: Type SC connector family</t>
  </si>
  <si>
    <t>Fibre optic interconnecting devices and passive components - Performance standard - Part 021-03: Single-mode fibre optic connectors terminated as pigtails and patchcords for category OP - Outdoor protected environment</t>
  </si>
  <si>
    <t>Fibre optic connector interfaces - Part 2: Type bfoc/2,5 connector family</t>
  </si>
  <si>
    <t>Fibre optic interconnecting devices and passive components - Basic test and measurement procedures - Part 2-33: Tests - Assembly and disassembly of fibre optic mechanical splices, fibre management systems, protective housings and hardened connectors</t>
  </si>
  <si>
    <t>Fibre optic interconnecting devices and passive components - Connector optical interfaces - Part 3-7: Connector parameters of non-dispersion shifted single mode physically contacting fibres - Non-angled 2,5 mm and 1,25 mm diameter cylindrical composite ferrules using titanium as fibre surrounding material</t>
  </si>
  <si>
    <t>Fibre optic interconnecting devices and passive components - Basic test and measurement procedures - Part 2-19: Tests - Damp heat (steady state)</t>
  </si>
  <si>
    <t>Fibre optic interconnecting devices and passive components - Basic test and measurement procedures - Part 3-7: Examinations and measurements - Wavelength dependence of attenuation and return loss of single mode components</t>
  </si>
  <si>
    <t>Fibre optic interconnecting devices and passive components - Basic test and measurement procedures - Part 2-9: Tests - Shock</t>
  </si>
  <si>
    <t>Fibre optic interconnecting devices and passive components - Basic test and measurement procedures - Part 1: General and guidance</t>
  </si>
  <si>
    <t>Fibre optic interconnecting devices and passive components - Fibre optic connector interfaces - Part 37: Type MDC connector family</t>
  </si>
  <si>
    <t>80697</t>
  </si>
  <si>
    <t>73041</t>
  </si>
  <si>
    <t>prEN IEC 62496-2-6</t>
  </si>
  <si>
    <t>prEN IEC 62496-4-3</t>
  </si>
  <si>
    <t>Optical circuit boards - Part 2-6: Basic test and measurement procedures - Near field pattern analysis of multimode optical waveguides with rectangular core(s) using encircled flux methodology</t>
  </si>
  <si>
    <t>Optical circuit boards - Part 4-3: Interface standards - Terminated waveguide OCB assembly using a single-row 32-channel PMT connector intermateable with a 250-μm pitch MPO 16</t>
  </si>
  <si>
    <t>80704</t>
  </si>
  <si>
    <t>79897</t>
  </si>
  <si>
    <t>80812</t>
  </si>
  <si>
    <t>80942</t>
  </si>
  <si>
    <t>79651</t>
  </si>
  <si>
    <t>80324</t>
  </si>
  <si>
    <t>77041</t>
  </si>
  <si>
    <t>79809</t>
  </si>
  <si>
    <t>80106</t>
  </si>
  <si>
    <t>81218</t>
  </si>
  <si>
    <t>80813</t>
  </si>
  <si>
    <t>79484</t>
  </si>
  <si>
    <t>78776</t>
  </si>
  <si>
    <t>79900</t>
  </si>
  <si>
    <t>78317</t>
  </si>
  <si>
    <t>78962</t>
  </si>
  <si>
    <t>80335</t>
  </si>
  <si>
    <t>79486</t>
  </si>
  <si>
    <t>79485</t>
  </si>
  <si>
    <t>78330</t>
  </si>
  <si>
    <t>79421</t>
  </si>
  <si>
    <t>prEN IEC 60794-1-103:2025</t>
  </si>
  <si>
    <t>prEN IEC 60794-1-135:2025</t>
  </si>
  <si>
    <t>prEN IEC 60794-1-120:2025</t>
  </si>
  <si>
    <t>prEN IEC 60794-1-106:2025</t>
  </si>
  <si>
    <t>prEN IEC 60794-1-125:2025</t>
  </si>
  <si>
    <t>prEN IEC 60794-1-126:2025</t>
  </si>
  <si>
    <t>prEN IEC 60794-3-11:2025</t>
  </si>
  <si>
    <t>prEN IEC 60794-1-118:2025</t>
  </si>
  <si>
    <t>prEN IEC 60794-1-136:2025</t>
  </si>
  <si>
    <t>prEN IEC 60794-1-128:2025</t>
  </si>
  <si>
    <t>prEN IEC 60794-1-121:2025</t>
  </si>
  <si>
    <t>prEN IEC 60794-1-117:2025</t>
  </si>
  <si>
    <t>prEN IEC 60794-1-210:2025</t>
  </si>
  <si>
    <t>prEN IEC 60794-1-127:2025</t>
  </si>
  <si>
    <t>prEN IEC 60794-1-302:2025</t>
  </si>
  <si>
    <t>prEN IEC 60794-1-102:2025</t>
  </si>
  <si>
    <t>prEN IEC 60794-1-131:2025</t>
  </si>
  <si>
    <t>FprEN IEC 60794-1-107:2025</t>
  </si>
  <si>
    <t>FprEN 60794-1-129:2025</t>
  </si>
  <si>
    <t>EN IEC 60793-2-60:2025</t>
  </si>
  <si>
    <t>EN IEC 60794-1-130:2025</t>
  </si>
  <si>
    <t>Optical fibre cables - Part 1-103: Generic specification - Basic optical cable test procedures - Mechanical tests methods - Crush, Method E3</t>
  </si>
  <si>
    <t>Optical fibre cables - Part 1-135: Generic specification - Basic optical cable test procedures - Mechanical tests methods - Sheave test, Method E35</t>
  </si>
  <si>
    <t>Optical fibre cables - Part 1-120: Generic specification - Basic optical cable test procedures - Mechanical tests methods - Cable storage performance before installation, method E20</t>
  </si>
  <si>
    <t>Optical fibre cables - Part 1-106: Generic specification - Basic optical cable test procedures - Mechanical tests methods - Repeated bending, method e6</t>
  </si>
  <si>
    <t>Optical fibre cables - Part 1-125: Generic specification - Basic optical cable test procedures - Mechanical tests methods - Ripcord functional test, method e25</t>
  </si>
  <si>
    <t>Optical fibre cables - Part 1-126: Generic specification - Basic optical cable test procedures - Mechanical tests methods - Galloping, method e26</t>
  </si>
  <si>
    <t>Optical fibre cables - Part 3-11: Outdoor cables - Detailed specification for duct, directly buried, and lashed aerial optical fibre telecommunication cables</t>
  </si>
  <si>
    <t>Optical fibre cables - Part 1-136: Generic specification - Basic optical cable test procedures - Determination of the maximum applicable push force during cable installation by blowing</t>
  </si>
  <si>
    <t>Optical fibre cables - Part 1-128: Generic specification - Basic optical cable test procedures - Mechanical tests methods - Cable and fibre mechanical reliability test, Method E28</t>
  </si>
  <si>
    <t>Optical fibre cables - Part 1-121: Generic specification - Basic optical cable test procedures - Mechanical tests methods - Sheath pull-off force for optical fibre cable for use in patch cords, Method E21</t>
  </si>
  <si>
    <t>Optical fibre cables - Part 1-117: Generic specification - Basic optical cable test procedures - Mechanical tests methods - Bending stiffness, Method E17</t>
  </si>
  <si>
    <t>Optical fibre cables - Part 1-210: Generic specification - Basic optical cable test procedures - Environmental test methods - Underwater cable resistance to hydrostatic pressure, method f10</t>
  </si>
  <si>
    <t>Optical fibre cables - Part 1-302: Generic specification - Basic optical cable test procedures - Cable element test methods - Ribbon dimensions and geometry - Visual method, Method G2</t>
  </si>
  <si>
    <t>Optical fibre cables - Part 1-102: Generic specification - Basic optical cable test procedures - Mechanical tests methods - Abrasion, method e2</t>
  </si>
  <si>
    <t>Optical fibre cables - Part 1-131: Generic specification - Basic optical cable test procedures - Mechanical tests methods - Microduct inner clearance test, method e31</t>
  </si>
  <si>
    <t>Optical fibre cables - Part 1-107: Generic specification - Basic optical cable test procedures - Mechanical test methods - Torsion, method E7</t>
  </si>
  <si>
    <t>Optical fibre cables - Part 1-129: Generic specification - Basic optical cable test procedures - Mechanical tests methods - Straight midspan access to optical elements, Method E29</t>
  </si>
  <si>
    <t>Optical fibres - Part 2-60: Product specifications - Sectional specification for class C single-mode interconnection fibres</t>
  </si>
  <si>
    <t>Optical fibre cables - Part 1-130: Generic specification - Basic optical cable test procedures - Mechanical tests methods - Coefficient of friction between cables, Methods E30</t>
  </si>
  <si>
    <t>81959</t>
  </si>
  <si>
    <t>81817</t>
  </si>
  <si>
    <t>80694</t>
  </si>
  <si>
    <t>81074</t>
  </si>
  <si>
    <t>80811</t>
  </si>
  <si>
    <t>79506</t>
  </si>
  <si>
    <t>81227</t>
  </si>
  <si>
    <t>prEN IEC 61290-3-2:2025</t>
  </si>
  <si>
    <t>EN IEC 62343:2023/prA1:2025</t>
  </si>
  <si>
    <t>prEN IEC 61757-8-1:2025</t>
  </si>
  <si>
    <t>EN 61291-5-2:2017/prA1:2025</t>
  </si>
  <si>
    <t>prEN IEC 61757-1-4:2025</t>
  </si>
  <si>
    <t>prEN IEC 61757:2025</t>
  </si>
  <si>
    <t>prEN IEC 61290-1-2:2025</t>
  </si>
  <si>
    <t>Optical amplifiers - Test methods - Part 3-2: Noise figure parameters - Electrical spectrum analyzer method</t>
  </si>
  <si>
    <t>Amendment 1 - Dynamic modules - Generic specification</t>
  </si>
  <si>
    <t>Fibre optic sensors - Part 8-1: Pressure measurement - Pressure sensors based on fibre bragg gratings</t>
  </si>
  <si>
    <t>Optical amplifiers - Part 5-2: Qualification specifications - Reliability qualification for optical fibre amplifiers</t>
  </si>
  <si>
    <t>Fibre optic sensors - Part 1-4: Strain measurement - Distributed sensing based on rayleigh scattering</t>
  </si>
  <si>
    <t>Fibre optic sensors - Generic specification</t>
  </si>
  <si>
    <t>Optical amplifiers - Test methods - Part 1-2: Power and gain parameters - Electrical spectrum analyzer method</t>
  </si>
  <si>
    <t>75854</t>
  </si>
  <si>
    <t>79428</t>
  </si>
  <si>
    <t>79680</t>
  </si>
  <si>
    <t>79429</t>
  </si>
  <si>
    <t>65673</t>
  </si>
  <si>
    <t>65675</t>
  </si>
  <si>
    <t>79298</t>
  </si>
  <si>
    <t>65674</t>
  </si>
  <si>
    <t>78954</t>
  </si>
  <si>
    <t>79297</t>
  </si>
  <si>
    <t>79502</t>
  </si>
  <si>
    <t>79197</t>
  </si>
  <si>
    <t>prEN IEC 61935-4</t>
  </si>
  <si>
    <t>prEN IEC 63466-2:2025</t>
  </si>
  <si>
    <t>EN 62037-4:2012/prA1:2025</t>
  </si>
  <si>
    <t>prEN 50288-12-2</t>
  </si>
  <si>
    <t>prEN 50288-13-2</t>
  </si>
  <si>
    <t>EN IEC 62037-2:2021/prA1:2025</t>
  </si>
  <si>
    <t>prEN 50288-13-1</t>
  </si>
  <si>
    <t>prEN IEC 60966-4-4:2025</t>
  </si>
  <si>
    <t>EN IEC 62037-6:2022/prA1:2025</t>
  </si>
  <si>
    <t>prEN IEC 60966-2-8:2025</t>
  </si>
  <si>
    <t>EN IEC 62153-4-7:2021/FprA1:2025</t>
  </si>
  <si>
    <t>Specification for the testing of balanced and coaxial information technology cabling - Part 4: Installed balanced single-pair cabling as specified in ISO/IEC 11801-1 and related standards</t>
  </si>
  <si>
    <t>Leaky waveguides - Part 2: Sectional specification for elliptical leaky waveguides</t>
  </si>
  <si>
    <t>Multi-element metallic cables used in analogue and digital communication and control - Part 12-2: Sectional specification for screened cables characterised from 1 MHz up to 2000 MHz - Work Area cables</t>
  </si>
  <si>
    <t>Multi-element metallic cables used in analogue and digital communication and control - Part 13-2: Sectional specification for outer screened cables characterised from 1 MHz up to 2000 MHz - Work Area cables</t>
  </si>
  <si>
    <t>Multi-element metallic cables used in analogue and digital communication and control - Part 13-1: Sectional specification for outer screened cables characterised up to 2000 MHz - Horizontal and building backbone cables</t>
  </si>
  <si>
    <t>Radio frequency and coaxial cable assemblies - Part 4-4: Detail specification for multi channel semi-rigid cable assemblies, frequency up to 6000mhz, with type 50-5 semi-rigid coaxial cable</t>
  </si>
  <si>
    <t>Passive RF and microwave devices, intermodulation level measurement - Part 6: Measurement of passive intermodulation in antennas</t>
  </si>
  <si>
    <t>Radio frequency and coaxial cable assemblies - Part 2-8: Detail specification for cable assemblies for radio and TV receivers - Frequency range up to 3000 MHz, screening class a++, IEC 61169-47 connectors</t>
  </si>
  <si>
    <t>Amendment 1 - Metallic cables and other passive components test methods - Part 4-7: Electromagnetic compatibility (EMC) -Test method for measuring of transfer impedance ZT and screening attenuation aS or coupling attenuation aC of connectors and assemblies - Triaxial tube in tube method</t>
  </si>
  <si>
    <t>82685</t>
  </si>
  <si>
    <t>82684</t>
  </si>
  <si>
    <t>74787</t>
  </si>
  <si>
    <t>79601</t>
  </si>
  <si>
    <t>80814</t>
  </si>
  <si>
    <t>81788</t>
  </si>
  <si>
    <t>79501</t>
  </si>
  <si>
    <t>75499</t>
  </si>
  <si>
    <t>78679</t>
  </si>
  <si>
    <t>76528</t>
  </si>
  <si>
    <t>EN 61169-32:1999/prA1</t>
  </si>
  <si>
    <t>EN 61169-35:2011/prA1</t>
  </si>
  <si>
    <t>prEN IEC 61169-72</t>
  </si>
  <si>
    <t>prEN IEC 61169-1-3:2025</t>
  </si>
  <si>
    <t>prEN IEC 61169-74:2025</t>
  </si>
  <si>
    <t>EN IEC 61169-54:2021/prA1:2025</t>
  </si>
  <si>
    <t>FprEN IEC 63138-4:2025</t>
  </si>
  <si>
    <t>FprEN IEC 61169-64:2025</t>
  </si>
  <si>
    <t>FprEN IEC 63616:2025</t>
  </si>
  <si>
    <t>FprEN IEC 60153-2:2025</t>
  </si>
  <si>
    <t>Radio-frequency connectors - Part 32: RF coaxial connectors with inner diameter of outer conductor 1,85 mm (0,072 in) with screw coupling - Characteristic impedance 50 ohms (type 1,85)</t>
  </si>
  <si>
    <t>Radio-frequency connectors - Part 35: Sectional specification for 2,92 series RF connectors</t>
  </si>
  <si>
    <t>Radio-frequency connectors - Part 72: Sectional specification for precision SMP3 series coaxial connectors as test connector.</t>
  </si>
  <si>
    <t>Radio-frequency connectors - Part 1-3: Electrical test methods - Surge withstand - Surge protective devices built-in coaxial connector - Performance requirements and testing methods</t>
  </si>
  <si>
    <t>Radio-frequency connectors - Part 74: Sectional specification for hn series RF coaxial connectors with screw coupling - Characteristic impedance 50 ohms</t>
  </si>
  <si>
    <t>Amendment 1 - Radio frequency connectors - Part 54: Sectional specification for coaxial connectors with 10 mm inner diameter of outer conductor, nominal characteristic impedance 50 Ω, Series 4,3-10</t>
  </si>
  <si>
    <t>Multi-channel radio-frequency connectors - Part 4: Sectional specification for type L32-4 and L32-5 circular connectors</t>
  </si>
  <si>
    <t>Radio-frequency connectors - Part 64: Sectional specification - RF coaxial connectors with 0,8 mm inner diameter of outer conductor - Characteristic impedance 50 Ω (type 0,8)</t>
  </si>
  <si>
    <t>Measurement of the conductivity for metal thin films at microwave and millimeter-wave frequencies balanced-type circular disk resonator method</t>
  </si>
  <si>
    <t>Hollow metallic waveguides - Part 2: Relevant specifications for ordinary rectangular waveguides</t>
  </si>
  <si>
    <t>IEC 62496-2-6 ED1</t>
  </si>
  <si>
    <t>IEC 62496-4-3 ED1</t>
  </si>
  <si>
    <t>IEC TR 63568-1 ED1</t>
  </si>
  <si>
    <t>&lt;p&gt;Optical circuit boards – Part 4-3: Interface standards – Terminated waveguide OCB assembly using a single-row 32-channel PMT connector intermateable with a 250-μm pitch MPO 16&lt;/p&gt;</t>
  </si>
  <si>
    <t>Quantum Interconnect – Part 1: Introduction and roadmap for standardization</t>
  </si>
  <si>
    <t>IEC 60966-2-8 ED2</t>
  </si>
  <si>
    <t>IEC 60966-4-4 ED1</t>
  </si>
  <si>
    <t>IEC 61935-2/AMD1 ED4</t>
  </si>
  <si>
    <t>IEC 61935-4 ED1</t>
  </si>
  <si>
    <t>IEC 62037-2/AMD1 ED2</t>
  </si>
  <si>
    <t>IEC 62037-4/AMD1 ED1</t>
  </si>
  <si>
    <t>IEC 62037-6/AMD1 ED2</t>
  </si>
  <si>
    <t>IEC 62037-7 ED2</t>
  </si>
  <si>
    <t>IEC 62153-4-7/AMD1 ED3</t>
  </si>
  <si>
    <t>IEC 62153-4-17/AMD1 ED1</t>
  </si>
  <si>
    <t>IEC 63466-1 ED1</t>
  </si>
  <si>
    <t>IEC 63466-2 ED1</t>
  </si>
  <si>
    <t>Radio frequency and coaxial cable assemblies - Part 2-8: Detail specification for cable assemblies for radio and TV receivers - Frequency range up to 3 000 MHz, screening class A++, IEC 61169-47 connectors</t>
  </si>
  <si>
    <t>Radio frequency and coaxial cable assemblies - Part 4-4: Detail specification for multi channel semi-rigid cable assemblies, frequency up to 6000MHz, with type 50-5 semi-rigid coaxial cable</t>
  </si>
  <si>
    <t>Amendment 1 - Specification for the testing of balanced and coaxial information technology cabling - Part 2: Cords as specified in ISO/IEC 11801-1 and related standards</t>
  </si>
  <si>
    <t>Amendment 1 - Passive RF and microwave devices, intermodulation level measurement - Part 2: Measurement of passive intermodulation in coaxial cable assemblies</t>
  </si>
  <si>
    <t>Amendment 1 - Passive RF and microwave devices, intermodulation level measurement - Part 6: Measurement of passive intermodulation in antennas</t>
  </si>
  <si>
    <t>Amendment 1 - Metallic cables and other passive components - Test methods - Part 4-17: Electromagnetic compatibility (EMC) - Reduction factor</t>
  </si>
  <si>
    <t>Leaky waveguide - Part 1: Generic specification - General requirements and test methods</t>
  </si>
  <si>
    <t>IEC/TC46</t>
  </si>
  <si>
    <t>/</t>
  </si>
  <si>
    <t>Opomba: Pregled je pripravljen glede na podatke, ki so bili na dan 29.10.2025 na voljo v aplikaciji SES.</t>
  </si>
  <si>
    <t>CLC/TC 9X - Electrical and electronic applications for railways</t>
  </si>
  <si>
    <t>73167</t>
  </si>
  <si>
    <t>prEN 50562-1:2025</t>
  </si>
  <si>
    <t>Fixed installations for railway applications - Safety of electric traction power supply systems - Part 1: Generic approach for conventional applications, functions and properties</t>
  </si>
  <si>
    <t>73168</t>
  </si>
  <si>
    <t>prEN 50562-2:2025</t>
  </si>
  <si>
    <t>Fixed installations for railway applications - Safety of electric traction power supply systems - Part 2: Generic approach for non-conventional applications, functions and properties</t>
  </si>
  <si>
    <t>78575</t>
  </si>
  <si>
    <t>prEN 50641-1:2025</t>
  </si>
  <si>
    <t>Fixed Installations for Railway Applications - Requirements for the validation of simulation tools used for the design of electric traction power supply systems - Part 1: General</t>
  </si>
  <si>
    <t>81135</t>
  </si>
  <si>
    <t>prEN IEC 62973-3/prAA</t>
  </si>
  <si>
    <t>Railway applications - Rolling stock - Batteries for auxiliary power supply systems – Part 3: Lead acid batteries</t>
  </si>
  <si>
    <t>80315</t>
  </si>
  <si>
    <t>prEN IEC 61375-2-5</t>
  </si>
  <si>
    <t>77805</t>
  </si>
  <si>
    <t>prEN IEC 63495</t>
  </si>
  <si>
    <t>74657</t>
  </si>
  <si>
    <t>EN 50124-2:2017/prA1</t>
  </si>
  <si>
    <t>77070</t>
  </si>
  <si>
    <t>prEN IEC 63477</t>
  </si>
  <si>
    <t>82452</t>
  </si>
  <si>
    <t>prEN IEC 63452:2025</t>
  </si>
  <si>
    <t>79749</t>
  </si>
  <si>
    <t>prEN 50121-3-1:2025</t>
  </si>
  <si>
    <t>77510</t>
  </si>
  <si>
    <t>FprEN 50317:2025</t>
  </si>
  <si>
    <t>Railway applications - Current collection systems - Requirements for and validation of measurements of the dynamic interaction between pantograph and overhead contact line</t>
  </si>
  <si>
    <t>81986</t>
  </si>
  <si>
    <t>prEN IEC 62973-4:2025</t>
  </si>
  <si>
    <t>Railway applications – Rolling stock – Batteries for auxiliary power supply systems – Part 4: Secondary sealed nickel-metal hydride batteries</t>
  </si>
  <si>
    <t>79750</t>
  </si>
  <si>
    <t>prEN 50121-4:2025</t>
  </si>
  <si>
    <t>80276</t>
  </si>
  <si>
    <t>prEN 50553</t>
  </si>
  <si>
    <t>81133</t>
  </si>
  <si>
    <t>prEN IEC 62973-1/prAA</t>
  </si>
  <si>
    <t>Railway applications - Rolling stock - Batteries for auxiliary power supply systems -  Part 1: General Requirements</t>
  </si>
  <si>
    <t>79780</t>
  </si>
  <si>
    <t>prEN IEC 61375-2-7</t>
  </si>
  <si>
    <t>76676</t>
  </si>
  <si>
    <t>prEN IEC 62625-3</t>
  </si>
  <si>
    <t>80194</t>
  </si>
  <si>
    <t>prEN IEC 61375-2-3</t>
  </si>
  <si>
    <t>81208</t>
  </si>
  <si>
    <t>prEN IEC 63615</t>
  </si>
  <si>
    <t>Railway applications - Fixed installations - Power scada (Supervisory Control and Data Acquisition System) for management of electric traction power supply system</t>
  </si>
  <si>
    <t>79344</t>
  </si>
  <si>
    <t>prEN 50206-1</t>
  </si>
  <si>
    <t>Railway applications - Rolling stock - Part 1: Pantographs for main line vehicles, characteristics and tests</t>
  </si>
  <si>
    <t>82356</t>
  </si>
  <si>
    <t>prEN 50388-1</t>
  </si>
  <si>
    <t>Fixed installations and rolling stock for railway applications - Technical criteria for the coordination between electric traction power supply systems and rolling stock to achieve interoperability - Part 1: General</t>
  </si>
  <si>
    <t>79937</t>
  </si>
  <si>
    <t>prEN IEC 62590-3-1:2024</t>
  </si>
  <si>
    <t>74384</t>
  </si>
  <si>
    <t>FprEN IEC 63341-2:2025</t>
  </si>
  <si>
    <t>76373</t>
  </si>
  <si>
    <t>FprEN IEC 62590-2-1:2025</t>
  </si>
  <si>
    <t>Railway applications - Electronic power converters for fixed installations - Part 2-1: DC Traction applications - Uncontrolled rectifiers</t>
  </si>
  <si>
    <t>75185</t>
  </si>
  <si>
    <t>FprEN IEC 63341-1:2025</t>
  </si>
  <si>
    <t>Railway applications - Hydrogen and fuel cell systems for rolling stock - Part 1: Fuel cell power system</t>
  </si>
  <si>
    <t>76619</t>
  </si>
  <si>
    <t>FprEN 50155:2025</t>
  </si>
  <si>
    <t>Railway applications - Rolling stock - Electronic equipment</t>
  </si>
  <si>
    <t>79747</t>
  </si>
  <si>
    <t>prEN 50121-1:2025</t>
  </si>
  <si>
    <t>81174</t>
  </si>
  <si>
    <t>prEN IEC 62973-2:2025</t>
  </si>
  <si>
    <t>Railway applications - Rolling stock - Batteries for auxiliary power supply systems - Part 2: Nickel Cadmium (NiCd) batteries</t>
  </si>
  <si>
    <t>79345</t>
  </si>
  <si>
    <t>prEN 50206-2:2025</t>
  </si>
  <si>
    <t>Railway applications - Rolling stock - Pantographs: Characteristics and tests - Part 2: Pantographs for metros and light rail vehicles</t>
  </si>
  <si>
    <t>81987</t>
  </si>
  <si>
    <t>prEN IEC 62973-5:2025</t>
  </si>
  <si>
    <t>Railway applications - Rolling stock - Batteries for auxiliary power supply systems - Part 5: Lithium-ion batteries</t>
  </si>
  <si>
    <t>79347</t>
  </si>
  <si>
    <t>prEN 50747</t>
  </si>
  <si>
    <t>Railway applications – Rolling stock - Requirements and test methods for electrotechnical equipment for digital freight train operation</t>
  </si>
  <si>
    <t>79346</t>
  </si>
  <si>
    <t>prEN 50746</t>
  </si>
  <si>
    <t>Railway applications – Rolling stock - Electrotechnical requirements and test methods for DAC (DAC - Digital automatic coupler for freight)</t>
  </si>
  <si>
    <t>80852</t>
  </si>
  <si>
    <t>EN 50716:2023/prA1</t>
  </si>
  <si>
    <t>77512</t>
  </si>
  <si>
    <t>prEN 50488</t>
  </si>
  <si>
    <t>Railway applications - Fixed Installations - Electrical safety measures for working on or near an overhead contact line system and/or its associated return circuit</t>
  </si>
  <si>
    <t>78559</t>
  </si>
  <si>
    <t>CLC/FprTS 50238-2:2025</t>
  </si>
  <si>
    <t>Railway applications - Compatibility between rolling stock and train detection systems - Part 2: Compatibility with track circuits</t>
  </si>
  <si>
    <t>77059</t>
  </si>
  <si>
    <t>CLC/FprTS 50711:2025</t>
  </si>
  <si>
    <t>Railway applications - Fixed installations - High-voltage/low-voltage prefabricated substations in AC and DC electric traction systems</t>
  </si>
  <si>
    <t>81039</t>
  </si>
  <si>
    <t>prEN 50463-1:2025</t>
  </si>
  <si>
    <t>Railway applications - Energy measurement on board trains - Part 1: General</t>
  </si>
  <si>
    <t>80193</t>
  </si>
  <si>
    <t>prEN IEC 60349-4</t>
  </si>
  <si>
    <t>81070</t>
  </si>
  <si>
    <t>CLC/prTR 50542-3</t>
  </si>
  <si>
    <t>Railway applications - Driver's cab train Display Controller (TDC) - Part 3: Other train systems FIS</t>
  </si>
  <si>
    <t>81192</t>
  </si>
  <si>
    <t>FprEN IEC 63341-2:2025/prAA:2025</t>
  </si>
  <si>
    <t>81038</t>
  </si>
  <si>
    <t>prEN 50463-3:2025</t>
  </si>
  <si>
    <t>Railway applications - Energy measurement on board trains - Part 3: Data handling</t>
  </si>
  <si>
    <t>81059</t>
  </si>
  <si>
    <t>prEN 50463-4:2025</t>
  </si>
  <si>
    <t>78098</t>
  </si>
  <si>
    <t>prEN IEC 62580-1</t>
  </si>
  <si>
    <t>81134</t>
  </si>
  <si>
    <t>prEN IEC 62973-2/prAA</t>
  </si>
  <si>
    <t>Railway applications - Rolling stock - Batteries for auxiliary power supply systems – Part 2: Nickel Cadmium (NiCd) batteries</t>
  </si>
  <si>
    <t>81060</t>
  </si>
  <si>
    <t>prEN 50463-5:2025</t>
  </si>
  <si>
    <t>Railway applications - Energy measurement on board trains - Part 5: Conformity assessment</t>
  </si>
  <si>
    <t>81040</t>
  </si>
  <si>
    <t>prEN 50463-2:2025</t>
  </si>
  <si>
    <t>Railway applications - Energy measurement on board trains - Part 2: Energy measuring</t>
  </si>
  <si>
    <t>82357</t>
  </si>
  <si>
    <t>prEN 50729</t>
  </si>
  <si>
    <t>Railway applications - Fixed installations and rolling stock - Interface requirements between charging infrastructure with dedicated contact line sections and electric traction units with onboard electric traction energy storages and current collectors</t>
  </si>
  <si>
    <t>81175</t>
  </si>
  <si>
    <t>prEN IEC 62973-3:2025</t>
  </si>
  <si>
    <t>Railway applications - Rolling stock - Batteries for auxiliary power supply systems - Part 3: Lead acid batteries</t>
  </si>
  <si>
    <t>79751</t>
  </si>
  <si>
    <t>prEN 50121-5:2025</t>
  </si>
  <si>
    <t>77513</t>
  </si>
  <si>
    <t>prEN 50129:2024</t>
  </si>
  <si>
    <t>Railway Application - Communication, signalling and processing system - Safety related electronic systems for signalling</t>
  </si>
  <si>
    <t>79752</t>
  </si>
  <si>
    <t>prEN 50121-3-2:2025</t>
  </si>
  <si>
    <t>79515</t>
  </si>
  <si>
    <t>prEN IEC 60310:2024</t>
  </si>
  <si>
    <t>79748</t>
  </si>
  <si>
    <t>prEN 50121-2:2025</t>
  </si>
  <si>
    <t>77514</t>
  </si>
  <si>
    <t>EN 50736:2025</t>
  </si>
  <si>
    <t>Railway application - Communication, signalling and processing system - Test requirements for signalling and telecommunication equipment</t>
  </si>
  <si>
    <t>78560</t>
  </si>
  <si>
    <t>EN 50152-3-1:2017/FprA1:2025</t>
  </si>
  <si>
    <t>Railway applications - Fixed installations - Particular requirements for a.c. switchgear - Part 3-1: Measurement, control and protection devices for specific use in a.c. traction systems - Devices</t>
  </si>
  <si>
    <t>76411</t>
  </si>
  <si>
    <t>FprEN IEC 61373:2025</t>
  </si>
  <si>
    <t>76371</t>
  </si>
  <si>
    <t>prEN IEC 62590-2-2:2024</t>
  </si>
  <si>
    <t>Railway applications - Electronic power converters for fixed installations - Part 2-2: DC applications - Controlled converters</t>
  </si>
  <si>
    <t>76372</t>
  </si>
  <si>
    <t>prEN IEC 62590-3-2:2025</t>
  </si>
  <si>
    <t>80190</t>
  </si>
  <si>
    <t>prEN IEC 60349-2:2025</t>
  </si>
  <si>
    <t>81173</t>
  </si>
  <si>
    <t>prEN IEC 62973-1:2025</t>
  </si>
  <si>
    <t>Railway applications - Rolling stock - Batteries for auxiliary power supply systems - Part 1: General Requirements</t>
  </si>
  <si>
    <t>75333</t>
  </si>
  <si>
    <t>FprEN IEC 61375-1:2025</t>
  </si>
  <si>
    <t>74964</t>
  </si>
  <si>
    <t>prEN IEC 61375-2-6:2024</t>
  </si>
  <si>
    <t>74656</t>
  </si>
  <si>
    <t>EN 50124-1:2017/prA1:2024</t>
  </si>
  <si>
    <t>79342</t>
  </si>
  <si>
    <t>prEN 50159</t>
  </si>
  <si>
    <t>Railway Applications - Communication, signalling and processing systems - Safety-related communication in transmission systems</t>
  </si>
  <si>
    <t>78566</t>
  </si>
  <si>
    <t>prEN 50125:2025</t>
  </si>
  <si>
    <t>SIST EN 50119:2020</t>
  </si>
  <si>
    <t>Železniške naprave - Fiksni postroji - Kontaktni vodniki električne vleke</t>
  </si>
  <si>
    <t>CLC/SR 10 - Fluids for electrotechnical applications</t>
  </si>
  <si>
    <t>81743</t>
  </si>
  <si>
    <t>prEN IEC 61198</t>
  </si>
  <si>
    <t>Mineral insulating oils - Methods for the determination of 2-furfural and related compounds</t>
  </si>
  <si>
    <t>81942</t>
  </si>
  <si>
    <t>prEN IEC 60897</t>
  </si>
  <si>
    <t>Methods for the determination of the lightning breakdown voltage of insulating liquids</t>
  </si>
  <si>
    <t>81742</t>
  </si>
  <si>
    <t>prEN IEC 61619</t>
  </si>
  <si>
    <t>Insulating liquids - Contamination by polychlorinated biphenyls (PCBs) - Method of determination by capillary column gas chromatography</t>
  </si>
  <si>
    <t>74521</t>
  </si>
  <si>
    <t>prEN IEC 60465</t>
  </si>
  <si>
    <t>81744</t>
  </si>
  <si>
    <t>prEN IEC 60814</t>
  </si>
  <si>
    <t>Insulating liquids - Oil-impregnated paper and pressboard - Determination of water by automatic coulometric karl fischer titration</t>
  </si>
  <si>
    <t>74523</t>
  </si>
  <si>
    <t>prEN IEC 60666</t>
  </si>
  <si>
    <t>81076</t>
  </si>
  <si>
    <t>prEN IEC 61099</t>
  </si>
  <si>
    <t>Insulating liquids - Specifications for unused synthetic organic esters for electrical purposes</t>
  </si>
  <si>
    <t>76466</t>
  </si>
  <si>
    <t>prEN IEC 63359:2024</t>
  </si>
  <si>
    <t>Fluids for electrotechnical application: Specifications for the re-use of mixtures of gases alternative to sf6</t>
  </si>
  <si>
    <t>80192</t>
  </si>
  <si>
    <t>prEN IEC 63585:2025</t>
  </si>
  <si>
    <t>IEC/TC 10 MT24</t>
  </si>
  <si>
    <t>IEC/TC 10, IEC/TC 10 MT24</t>
  </si>
  <si>
    <t xml:space="preserve">IEC/TC 10 MT26 in v IEC/TC10 WG 41,IEC/TC 10 </t>
  </si>
  <si>
    <t>CLC/TC 8X - System aspects of electrical energy supply</t>
  </si>
  <si>
    <t>63051</t>
  </si>
  <si>
    <t>EN 60038:2011/prA2 (Fragment 1)</t>
  </si>
  <si>
    <t>77890</t>
  </si>
  <si>
    <t>CLC/prTS 50744-1</t>
  </si>
  <si>
    <t>78903</t>
  </si>
  <si>
    <t>prEN 50549-10</t>
  </si>
  <si>
    <t>Requirements for generating plants to be connected in parallel with distribution networks - Part 10: Tests for conformity assessment of generating units</t>
  </si>
  <si>
    <t>75674</t>
  </si>
  <si>
    <t>EN 60038:2011/prA2 (Fragment 2)</t>
  </si>
  <si>
    <t>80729</t>
  </si>
  <si>
    <t>prEN 50763</t>
  </si>
  <si>
    <t>82698</t>
  </si>
  <si>
    <t>EN IEC 60268-21:2018/prA1</t>
  </si>
  <si>
    <t>Sound system equipment - Part 21: Acoustical (output-based) measurements</t>
  </si>
  <si>
    <t>82892</t>
  </si>
  <si>
    <t>prEN IEC 60268-20</t>
  </si>
  <si>
    <t>Sound system equipment - Part 20: Microspeakers</t>
  </si>
  <si>
    <t>81216</t>
  </si>
  <si>
    <t>prEN IEC 63207</t>
  </si>
  <si>
    <t>Measurement methods of blue light characteristics and related optical performance for visual display terminals</t>
  </si>
  <si>
    <t>81014</t>
  </si>
  <si>
    <t>prEN IEC 63611-1</t>
  </si>
  <si>
    <t>Vr/ar/mr systems and equipment - Glossary of terms</t>
  </si>
  <si>
    <t>81015</t>
  </si>
  <si>
    <t>prEN IEC 63611-2-1</t>
  </si>
  <si>
    <t>Vr/ar/mr systems and equipment - Consumer vr/ar/mr devices - Part 1: Reference model</t>
  </si>
  <si>
    <t>81931</t>
  </si>
  <si>
    <t>prEN IEC 62680-1-3:2025</t>
  </si>
  <si>
    <t>prEN IEC 63087:2025</t>
  </si>
  <si>
    <t>prEN IEC 63296-3:2025</t>
  </si>
  <si>
    <t>prEN IEC 63474:2025</t>
  </si>
  <si>
    <t>Electrical and electronic household and office equipment - Measurement of networked standby power of edge equipment</t>
  </si>
  <si>
    <t>prEN IEC 63478-2:2025</t>
  </si>
  <si>
    <t>User’s quality of experience on multimedia conferencing services - Part 2: Requirements</t>
  </si>
  <si>
    <t>prEN IEC 63478-3:2025</t>
  </si>
  <si>
    <t>prEN IEC 63479-2:2025</t>
  </si>
  <si>
    <t>prEN IEC 63479-3:2025</t>
  </si>
  <si>
    <t>81932</t>
  </si>
  <si>
    <t>prEN IEC 62680-1-2:2025</t>
  </si>
  <si>
    <t>prEN IEC 60728-103:2025</t>
  </si>
  <si>
    <r>
      <t>Opomba: Pregled je pripravljen glede na podatke, ki so bili na dan 29</t>
    </r>
    <r>
      <rPr>
        <sz val="9"/>
        <color rgb="FF000000"/>
        <rFont val="Arial"/>
        <family val="2"/>
        <charset val="238"/>
      </rPr>
      <t>.11.2025</t>
    </r>
    <r>
      <rPr>
        <sz val="9"/>
        <color indexed="8"/>
        <rFont val="Arial"/>
        <family val="2"/>
        <charset val="238"/>
      </rPr>
      <t xml:space="preserve"> na voljo v aplikaciji SES.</t>
    </r>
  </si>
  <si>
    <t>82207</t>
  </si>
  <si>
    <t>EN IEC 62020-1:2021/prA1</t>
  </si>
  <si>
    <t>Electrical accessories - Residual current monitors (RCMs) - Part 1: RCMs for household and similar uses</t>
  </si>
  <si>
    <t>82331</t>
  </si>
  <si>
    <t>prEN IEC 61008-1/prAA</t>
  </si>
  <si>
    <t>Residual current operated circuit-breakers without integral overcurrent protection for household and similar uses (RCCBs) – Part 1: General rules</t>
  </si>
  <si>
    <t>78405</t>
  </si>
  <si>
    <t>82329</t>
  </si>
  <si>
    <t>prEN IEC 61009-1</t>
  </si>
  <si>
    <t>Residual current operated circuit-breakers with integral overcurrent protection for household and similar uses (RCBOs) – Part 1: General rules</t>
  </si>
  <si>
    <t>82325</t>
  </si>
  <si>
    <t>prEN IEC 61008-1</t>
  </si>
  <si>
    <t>82333</t>
  </si>
  <si>
    <t>prEN IEC 61009-1/prAA</t>
  </si>
  <si>
    <t>82330</t>
  </si>
  <si>
    <t>prEN IEC 61009-2-1</t>
  </si>
  <si>
    <t>Residual current operated circuit-breakers with integral overcurrent protection for household and similar uses (RCBOs) – Part 2-1: RCBOs according to classification 4.1.1</t>
  </si>
  <si>
    <t>82332</t>
  </si>
  <si>
    <t>prEN IEC 61008-2-1/prAA</t>
  </si>
  <si>
    <t>Residual current operated circuit-breakers without integral overcurrent protection for household and similar uses (RCCBs) – Part 2-1: RCCBs according to classification 4.1.1</t>
  </si>
  <si>
    <t>82326</t>
  </si>
  <si>
    <t>prEN IEC 61008-2-1</t>
  </si>
  <si>
    <t>82334</t>
  </si>
  <si>
    <t>prEN IEC 61009-2-1/prAA</t>
  </si>
  <si>
    <t>81229</t>
  </si>
  <si>
    <t>prEN IEC 62423</t>
  </si>
  <si>
    <t>Type f and type b residual current operated circuit-breakers with and without integral overcurrent protection for household and similar uses</t>
  </si>
  <si>
    <t>79806</t>
  </si>
  <si>
    <t>82278</t>
  </si>
  <si>
    <t>prEN IEC 62955:2025</t>
  </si>
  <si>
    <t>Residual direct current detecting device (RDC-DD) to be used for mode 3 charging of electric vehicles</t>
  </si>
  <si>
    <t>78322</t>
  </si>
  <si>
    <t>80340</t>
  </si>
  <si>
    <t>FprEN IEC 61540:2025</t>
  </si>
  <si>
    <t>Portable residual current devices (PRCDs) without integral overcurrent protection for household and similar use</t>
  </si>
  <si>
    <t>80341</t>
  </si>
  <si>
    <t>FprEN IEC 61540:2025/FprAA:2025</t>
  </si>
  <si>
    <t>71016</t>
  </si>
  <si>
    <t>74490</t>
  </si>
  <si>
    <t>82706</t>
  </si>
  <si>
    <t>prEN IEC 61535-1</t>
  </si>
  <si>
    <t>Installation couplers intended for permanent connection in fixed installations - Part 1: Installation couplers for AC-side of photovoltaic (PV) systems</t>
  </si>
  <si>
    <t>79951</t>
  </si>
  <si>
    <t>prEN IEC 63172</t>
  </si>
  <si>
    <t>81239</t>
  </si>
  <si>
    <t>EN IEC 61535:2024/prA1 (Frag 1)</t>
  </si>
  <si>
    <t>81241</t>
  </si>
  <si>
    <t>EN IEC 61535:2024/prA1</t>
  </si>
  <si>
    <t>81240</t>
  </si>
  <si>
    <t>EN IEC 61535:2024/prA1 (Frag 2)</t>
  </si>
  <si>
    <t>82279</t>
  </si>
  <si>
    <t>prEN IEC 63578-1</t>
  </si>
  <si>
    <t>Prosumer plugs and prosumer inlets for household and similar purposes - Part 1: General requirements</t>
  </si>
  <si>
    <t>82639</t>
  </si>
  <si>
    <t>prEN IEC 63578-2</t>
  </si>
  <si>
    <t>Prosumer plugs and prosumer inlets for household and similar purposes - Part 2: Standard sheets and gauges</t>
  </si>
  <si>
    <t>76531</t>
  </si>
  <si>
    <t>prEN IEC 60669-2-1</t>
  </si>
  <si>
    <t>Switches for household and similar fixed electrical installations - Part 2-1: Particular requirements - Electronic control devices</t>
  </si>
  <si>
    <t>81417</t>
  </si>
  <si>
    <t>prEN IEC 60670-21</t>
  </si>
  <si>
    <t>Boxes and enclosures for electrical accessories for household and similar fixed electrical installations - Part 21: Particular requirements for boxes and enclosures with provision for suspension means</t>
  </si>
  <si>
    <t>81420</t>
  </si>
  <si>
    <t>prEN IEC 60670-1</t>
  </si>
  <si>
    <t>Boxes and enclosures for electrical accessories for household and similar fixed electrical installations - Part 1: General requirements</t>
  </si>
  <si>
    <t>81421</t>
  </si>
  <si>
    <t>prEN IEC 60670-22</t>
  </si>
  <si>
    <t>81418</t>
  </si>
  <si>
    <t>prEN IEC 60670-24</t>
  </si>
  <si>
    <t>Boxes and enclosures for electrical accessories for household and similar fixed electrical installations - Part 24: Particular requirements for enclosures for housing protective devices and other power dissipating electrical equipment</t>
  </si>
  <si>
    <t>82443</t>
  </si>
  <si>
    <t>prEN IEC 63418:2025/prAA:2025</t>
  </si>
  <si>
    <t>75009</t>
  </si>
  <si>
    <t>prEN IEC 63418:2025</t>
  </si>
  <si>
    <t>78487</t>
  </si>
  <si>
    <t>FprEN IEC 61995-1:2025/FprAA:2025</t>
  </si>
  <si>
    <t>75762</t>
  </si>
  <si>
    <t>FprEN IEC 61995-1:2025</t>
  </si>
  <si>
    <t>75761</t>
  </si>
  <si>
    <t>FprEN IEC 61995-2:2025</t>
  </si>
  <si>
    <t>Devices for the connection of luminaires for household and similar purposes - Part 2: Standard sheets</t>
  </si>
  <si>
    <t>75759</t>
  </si>
  <si>
    <t>EN IEC 60669-2-2:2025</t>
  </si>
  <si>
    <t>75760</t>
  </si>
  <si>
    <t>EN IEC 60669-2-3:2025</t>
  </si>
  <si>
    <t>75248</t>
  </si>
  <si>
    <t>EN IEC 60669-2-4:2025</t>
  </si>
  <si>
    <t>67219</t>
  </si>
  <si>
    <t>EN 61316:1999/prA1</t>
  </si>
  <si>
    <t>Industrial cable reels</t>
  </si>
  <si>
    <t>80503</t>
  </si>
  <si>
    <t>76612</t>
  </si>
  <si>
    <t>78328</t>
  </si>
  <si>
    <t>74661</t>
  </si>
  <si>
    <t>prEN IEC 63407:2024</t>
  </si>
  <si>
    <t>78758</t>
  </si>
  <si>
    <t>78329</t>
  </si>
  <si>
    <t>FprEN IEC 62196-1:2025</t>
  </si>
  <si>
    <t>78327</t>
  </si>
  <si>
    <t>FprEN IEC 62196-2:2025</t>
  </si>
  <si>
    <t>79557</t>
  </si>
  <si>
    <t>prEN IEC 63552:2025</t>
  </si>
  <si>
    <t>Switching device for islanding (SDFI)</t>
  </si>
  <si>
    <t>76056</t>
  </si>
  <si>
    <t>EN IEC 63445:2025</t>
  </si>
  <si>
    <t>80490</t>
  </si>
  <si>
    <t>prEN IEC 61058-1-2</t>
  </si>
  <si>
    <t>80491</t>
  </si>
  <si>
    <t>prEN IEC 61058-1-1</t>
  </si>
  <si>
    <t>78091</t>
  </si>
  <si>
    <t>FprEN IEC 61058-1:2025</t>
  </si>
  <si>
    <t>Low-voltage fuses. part 100: General requirements and tests</t>
  </si>
  <si>
    <t>82377</t>
  </si>
  <si>
    <t>EN IEC 60269-1:2025/prA1</t>
  </si>
  <si>
    <t>82378</t>
  </si>
  <si>
    <t>EN IEC 60269-3:2025/prA1</t>
  </si>
  <si>
    <t>Low-voltage fuses - Part 3: Supplementary requirements for fuses for operation by unskilled persons (fuses mainly for household and similar applications) - Examples of standardized systems of fuses a to f</t>
  </si>
  <si>
    <t>82376</t>
  </si>
  <si>
    <t>EN IEC 60269-4:2025/prA1</t>
  </si>
  <si>
    <t>82379</t>
  </si>
  <si>
    <t>prEN IEC 60269-201</t>
  </si>
  <si>
    <t>Low-voltage fuses - Part 201: Supplementary and modified requirements and tests for fuses: Utilization class gg</t>
  </si>
  <si>
    <t>prEN IEC 60127-4:2024</t>
  </si>
  <si>
    <t>82060</t>
  </si>
  <si>
    <t>EN IEC 60127-6:2024/prA1</t>
  </si>
  <si>
    <t>prEN IEC 60127-7:2024</t>
  </si>
  <si>
    <t>81963</t>
  </si>
  <si>
    <t>EN IEC 60691:2023/prA2:2025</t>
  </si>
  <si>
    <t>Thermal-links - Requirements and application guide</t>
  </si>
  <si>
    <t>FprEN IEC 62217:2025</t>
  </si>
  <si>
    <t>Insulators for overhead lines with a nominal voltage above 1000 v AC and 1500 v DC - Part 2: Insulator strings and insulator sets for a.c. and d.c. systems - Definitions, test methods and acceptance criteria</t>
  </si>
  <si>
    <t xml:space="preserve">CLC/SR 36 - </t>
  </si>
  <si>
    <t xml:space="preserve">CLC/TC 36A - </t>
  </si>
  <si>
    <t>Opomba: Pregled je pripravljen glede na podatke, ki so bili na dan 29. 10. 2025 na voljo v aplikaciji SES.</t>
  </si>
  <si>
    <t>Vodja IEC /C 36 /WG 12</t>
  </si>
  <si>
    <t>IEC/SC 36, MT 24 vodja revizije IEC 62231</t>
  </si>
  <si>
    <t xml:space="preserve">IEC/SC 32B - WG15 </t>
  </si>
  <si>
    <t>IEC/SC 32B- MT 8</t>
  </si>
  <si>
    <t>IEC/SC 32A MT 3</t>
  </si>
  <si>
    <t>IEC/TC 32 WG 1</t>
  </si>
  <si>
    <t>IEC/SC  32 M- PT 63582</t>
  </si>
  <si>
    <t xml:space="preserve">ISO/TC 22/SC 32 - </t>
  </si>
  <si>
    <t>87521</t>
  </si>
  <si>
    <t>ISO/DIS 21111-8</t>
  </si>
  <si>
    <t>Road vehicles — In-vehicle Ethernet — Part 8: Electrical 100-Mbit/s Ethernet transmission media, components and tests</t>
  </si>
  <si>
    <t>90076</t>
  </si>
  <si>
    <t>ISO/DIS 8092-7</t>
  </si>
  <si>
    <t>Road vehicles — Connections for on-board electrical wiring harnesses — Part 7: Electrical connection requirements, test methods and interface definition for miniaturized coaxial connections</t>
  </si>
  <si>
    <t>87519</t>
  </si>
  <si>
    <t>ISO/DIS 19453-6</t>
  </si>
  <si>
    <t>Road vehicles — Environmental conditions and testing for electrical and electronic equipment for drive system of electric propulsion vehicles — Part 6: Traction battery packs and systems</t>
  </si>
  <si>
    <t>87520</t>
  </si>
  <si>
    <t>ISO/DIS 11452-8</t>
  </si>
  <si>
    <t>Road vehicles — Component test methods for electrical disturbances from narrowband radiated electromagnetic energy — Part 8: Immunity to magnetic fields</t>
  </si>
  <si>
    <t>85282</t>
  </si>
  <si>
    <t>ISO/DIS 8820-3</t>
  </si>
  <si>
    <t>Road vehicles — Fuse-links — Part 3: Fuse-links with tabs (blade type) Type C (medium), Type E (high current) and Type F (miniature)</t>
  </si>
  <si>
    <t>83226</t>
  </si>
  <si>
    <t>4098</t>
  </si>
  <si>
    <t>IEC/TSC 32- B</t>
  </si>
  <si>
    <t xml:space="preserve">IEC/TC 32 </t>
  </si>
  <si>
    <t>PWI 23E-52</t>
  </si>
  <si>
    <t>IEC 62020-1/AMD1 ED1</t>
  </si>
  <si>
    <t>IEC 62423 ED3</t>
  </si>
  <si>
    <t>IEC 62955 ED2</t>
  </si>
  <si>
    <t>IEC 63053-2 ED1</t>
  </si>
  <si>
    <t>IEC 63464-1 ED1</t>
  </si>
  <si>
    <t>IEC 63508 ED1</t>
  </si>
  <si>
    <t>Residual current operated circuit-breakers for household and similar uses for dc systems - Part 1: Residual current operated circuit breakers with integral overcurrent protection (DC-RCBOs)</t>
  </si>
  <si>
    <t>Amendment 1 - Electrical accessories - Residual current monitors (RCMs) - Part 1: RCMs for household and similar uses</t>
  </si>
  <si>
    <t>Type F and type B residual current operated circuit-breakers with and without integral overcurrent protection for household and similar uses</t>
  </si>
  <si>
    <t>&lt;p&gt;Residual current operated circuit-breakers for household and similar uses for dc systems - Part 2: Residual current operated circuit breakers without integral overcurrent protection (DC-RCCBs)&lt;/p&gt;</t>
  </si>
  <si>
    <t>&lt;p&gt;Protective devices based on semiconductor technology for household and similar use - Part 1: Semiconductor Residual current operated Circuit-Breakers with integral Overcurrent protection for household and similar uses (SC-RCBOs)&lt;/p&gt;</t>
  </si>
  <si>
    <t>&lt;p&gt;CDD Database - Circuit-breakers and similar equipment for household use&lt;/p&gt;</t>
  </si>
  <si>
    <t>IEC/SC 23 E</t>
  </si>
  <si>
    <t>Jean-François REY</t>
  </si>
  <si>
    <t>Jérôme MEUNIER-CARUS</t>
  </si>
  <si>
    <t>Uwe Blosfeld</t>
  </si>
  <si>
    <t>Tommy Sieber</t>
  </si>
  <si>
    <t>Daniel GONZALEZ</t>
  </si>
  <si>
    <t>23E/1402/CD</t>
  </si>
  <si>
    <t>23E/1395A/RR</t>
  </si>
  <si>
    <t>23E/1403/CDV</t>
  </si>
  <si>
    <t>23E/1393/CD</t>
  </si>
  <si>
    <t>23E/1316/NP</t>
  </si>
  <si>
    <t>23E/1384/CDV</t>
  </si>
  <si>
    <t>82323</t>
  </si>
  <si>
    <t>EN IEC 62788-2-1:2023/prA1</t>
  </si>
  <si>
    <t>Measurement procedures for materials used in photovoltaic modules - Part 2-1: Polymeric materials - Frontsheet and backsheet - Safety requirements</t>
  </si>
  <si>
    <t>82365</t>
  </si>
  <si>
    <t>prEN IEC 62979</t>
  </si>
  <si>
    <t>Photovoltaic modules - Bypass diode - Thermal runaway test</t>
  </si>
  <si>
    <t>Photovoltaic power generating systems connection with the grid - Testing of power conversion equipment- Part 7: Remote configuration, control and monitoring</t>
  </si>
  <si>
    <t>82374</t>
  </si>
  <si>
    <t>prEN IEC 63667-1</t>
  </si>
  <si>
    <t>Carbon footprint product category rules for photovoltaic products - Part 1: Photovoltaic(PV) modules</t>
  </si>
  <si>
    <t>81333</t>
  </si>
  <si>
    <t>prEN IEC 62716</t>
  </si>
  <si>
    <t>Photovoltaic (PV) modules - Ammonia corrosion testing</t>
  </si>
  <si>
    <t>81774</t>
  </si>
  <si>
    <t>prEN IEC 62446-1:2025</t>
  </si>
  <si>
    <t>prEN IEC 62920:2025</t>
  </si>
  <si>
    <t>prEN IEC 62109-1:2025</t>
  </si>
  <si>
    <t>prEN IEC 62688:2025</t>
  </si>
  <si>
    <t>81737</t>
  </si>
  <si>
    <t>EN IEC 61215-1-2:2021/prA2</t>
  </si>
  <si>
    <t>Terrestrial photovoltaic (PV) modules - Design qualification and type approval - Part 1-2: Special requirements for testing of thin-film cadmium telluride (CdTe) based photovoltaic (PV) modules</t>
  </si>
  <si>
    <t>Renewable energy off-grid systems - Part 345: Battery charge controllers for photovoltaic systems - Performance and functioning</t>
  </si>
  <si>
    <t>82373</t>
  </si>
  <si>
    <t>prEN IEC 62817-2</t>
  </si>
  <si>
    <t>Photovoltaic systems - Part 1: Design qualification of horizontal single axis solar trackers</t>
  </si>
  <si>
    <t>81205</t>
  </si>
  <si>
    <t>prEN IEC 61724-1</t>
  </si>
  <si>
    <t>Photovoltaic system performance - Part 1: Monitoring</t>
  </si>
  <si>
    <t>81735</t>
  </si>
  <si>
    <t>EN IEC 61215-1-4:2021/prA2</t>
  </si>
  <si>
    <t>Terrestrial photovoltaic (PV) modules - Design qualification and type approval - Part 1-4: Special requirements for testing of thin-film cu(In,GA)(S,Se)2 based photovoltaic (PV) modules</t>
  </si>
  <si>
    <t>81736</t>
  </si>
  <si>
    <t>EN IEC 61215-1-3:2021/prA2</t>
  </si>
  <si>
    <t>Terrestrial photovoltaic (PV) modules - Design qualification and type approval - Part 1-3: Special requirements for testing of thin-film amorphous silicon based photovoltaic (PV) modules</t>
  </si>
  <si>
    <t>81955</t>
  </si>
  <si>
    <t>EN 62817:2015/prA2</t>
  </si>
  <si>
    <t>Photovoltaic systems - Design qualification of solar trackers</t>
  </si>
  <si>
    <t>82689</t>
  </si>
  <si>
    <t>prEN IEC 63678</t>
  </si>
  <si>
    <t>Standardized plug and socket design for DC photovoltaic (PV) systems</t>
  </si>
  <si>
    <t>FprEN IEC 63349-1:2025</t>
  </si>
  <si>
    <t>FprEN IEC 63409-3:2025</t>
  </si>
  <si>
    <t>prEN IEC 61853-2:2025</t>
  </si>
  <si>
    <t>Photovoltaic (PV) module performance testing and energy rating - Part 2: Spectral responsivity, incidence angle and nominal module operating temperature measurements</t>
  </si>
  <si>
    <t>prEN IEC 62109-2:2025</t>
  </si>
  <si>
    <t>prEN ISO 24194</t>
  </si>
  <si>
    <t>Solar energy - Collector fields - Check of performance (ISO/DIS 24194:2025)</t>
  </si>
  <si>
    <t>V planu izdajanja za leto 2026</t>
  </si>
  <si>
    <t>SIST EN ISO 19115-2:2019</t>
  </si>
  <si>
    <t>Opomba: Pregled je pripravljen glede na podatke, ki so bili na dan 9.10.2025 na voljo v iSES in na spletni starni ISO.</t>
  </si>
  <si>
    <t>prEN ISO 19115-1 rev</t>
  </si>
  <si>
    <t>prCEN ISO/TS 19144-4</t>
  </si>
  <si>
    <t>prEN ISO 19119 rev</t>
  </si>
  <si>
    <t>prCEN ISO/TR 19180</t>
  </si>
  <si>
    <t>prCEN ISO/TS 19179</t>
  </si>
  <si>
    <t>prCEN ISO/TR 19181</t>
  </si>
  <si>
    <t>prEN ISO 19161-2</t>
  </si>
  <si>
    <t>prCEN ISO/TS 19124-3</t>
  </si>
  <si>
    <t>prCEN ISO/TS 19124-4</t>
  </si>
  <si>
    <t xml:space="preserve">ISO/AWI TS 19115-5 </t>
  </si>
  <si>
    <t xml:space="preserve">ISO/AWI 19158 </t>
  </si>
  <si>
    <t>Geographic information — Metadata — Part 1: Fundamentals</t>
  </si>
  <si>
    <t>Geographic information — Services</t>
  </si>
  <si>
    <t>Geographic Information — Guidelines for incorporating gender sensitivity in geospatial standards</t>
  </si>
  <si>
    <t>Geographic Information - ESG Assessment in Geospatial Standards</t>
  </si>
  <si>
    <t>Geographic information — Maintenance and management of common classifiers and their implementation artefacts</t>
  </si>
  <si>
    <t>ISO/AWI 19161-2 - Geographic information — Geodetic references — Part 2: Unique identification of geodetic ground stations</t>
  </si>
  <si>
    <t>ISO/AWI TS 19124-3 - Geographic information — Calibration and validation of remote sensing data and derived products — Part 3: Optical sensors</t>
  </si>
  <si>
    <t>ISO/AWI TS 19124-4 - Geographic information — Calibration and validation of remote sensing data and derived products — Part 4: Lidar</t>
  </si>
  <si>
    <t>Geographic information - Geodetic register (ISO/DIS 19127:2025)</t>
  </si>
  <si>
    <t>Geographic information - Data quality - Part 3: Data quality measures register (ISO/DIS 19157-3:2025)</t>
  </si>
  <si>
    <t>Geographic information — Metadata — Part 5: DCAT mapping</t>
  </si>
  <si>
    <t>Geographic information — Quality assurance of data supply</t>
  </si>
  <si>
    <t>ISO 14721:2025</t>
  </si>
  <si>
    <t>Prakse sistemov za trajno ohranjanje podatkov - Referenčni model za odprti arhivski informacijski sistem (OAIS)</t>
  </si>
  <si>
    <t>prEN ISO 17100 rev</t>
  </si>
  <si>
    <t>ISO/AWI 233-3</t>
  </si>
  <si>
    <t>ISO/CD 11940</t>
  </si>
  <si>
    <t>ISO/CD 9</t>
  </si>
  <si>
    <t>ISO/CD 233-1</t>
  </si>
  <si>
    <t>ISO/CD 15919</t>
  </si>
  <si>
    <t>ISO/AWI 18626</t>
  </si>
  <si>
    <t>ISO/AWI 21246</t>
  </si>
  <si>
    <t>ISO/AWI 25279.2</t>
  </si>
  <si>
    <t>ISO/CD 25244</t>
  </si>
  <si>
    <t>ISO/DIS 999</t>
  </si>
  <si>
    <t>ISO/DIS 25964-1</t>
  </si>
  <si>
    <t>ISO/CD 25650</t>
  </si>
  <si>
    <t>ISO/DIS 11798</t>
  </si>
  <si>
    <t>ISO/AWI TR 24086</t>
  </si>
  <si>
    <t>ISO/AWI 30300</t>
  </si>
  <si>
    <t>ISO/DIS 30301</t>
  </si>
  <si>
    <t>CSA07016(CEN)</t>
  </si>
  <si>
    <t>Simultaneous interpreting - Interpreters’ working environment - Part 4: Requirements and recommendations for signed language interpreting</t>
  </si>
  <si>
    <t>Translation services - Requirements for translation services</t>
  </si>
  <si>
    <t>Information and documentation — Transliteration of Arabic characters into Latin characters — Part 3: Persian language — Transliteration</t>
  </si>
  <si>
    <t>Information and documentation — Foundation and vocabulary</t>
  </si>
  <si>
    <t>Information and documentation — Information Governance — Implementation framework</t>
  </si>
  <si>
    <t>Information and documentation — Transliteration of Thai</t>
  </si>
  <si>
    <t>Information and documentation — Transliteration of Cyrillic characters into Latin characters — Slavic and non-Slavic languages</t>
  </si>
  <si>
    <t>Information and Documentation — Transliteration of Perso-Arabic characters into Latin characters — Part 1: Arabic language</t>
  </si>
  <si>
    <t>Information and documentation — Transliteration of Indic scripts into Latin characters</t>
  </si>
  <si>
    <t>Information and documentation — Interlibrary loan transactions</t>
  </si>
  <si>
    <t>Information and documentation — Key indicators for museums</t>
  </si>
  <si>
    <t xml:space="preserve"> Information and documentation — Guidelines for the content, organization and presentation of indexes</t>
  </si>
  <si>
    <t>Information and documentation — Thesauri and interoperability with other vocabularies — Part 1: Thesauri for information retrieval; management and use</t>
  </si>
  <si>
    <t>Information and documentation — Permanence and durability of self-adhesive labels intended for archive boxes and storage materials — Requirements and test methods</t>
  </si>
  <si>
    <t>Information and documentation — Permanence and durability of writing, printing and copying on paper — Requirements and test methods</t>
  </si>
  <si>
    <t>Information and documentation — Records management capability assessment model</t>
  </si>
  <si>
    <t>Information and documentation — Records management — Core concepts and vocabulary</t>
  </si>
  <si>
    <t>Information and documentation — Management systems for records — Requirements</t>
  </si>
  <si>
    <t>ISO/AWI 25732</t>
  </si>
  <si>
    <t>ISO/CD 24495-4</t>
  </si>
  <si>
    <t>ISO/DIS 18968</t>
  </si>
  <si>
    <t>ISO/DIS 24896</t>
  </si>
  <si>
    <t>ISO/DIS 24495-3</t>
  </si>
  <si>
    <t>ISO/DIS 1951</t>
  </si>
  <si>
    <t>ISO/AWI 12620-1</t>
  </si>
  <si>
    <t>ISO/AWI TR 25896</t>
  </si>
  <si>
    <t>ISO/CD 26162-4</t>
  </si>
  <si>
    <t>ISO/WD 24615-1</t>
  </si>
  <si>
    <t>ISO/WD 9515</t>
  </si>
  <si>
    <t>ISO/CD 24635-2</t>
  </si>
  <si>
    <t>ISO/AWI 17100</t>
  </si>
  <si>
    <t>ISO/AWI TS 25368</t>
  </si>
  <si>
    <t>ISO/WD 6253</t>
  </si>
  <si>
    <t>ISO/WD 20228.2</t>
  </si>
  <si>
    <t>ISO/WD TS 25391</t>
  </si>
  <si>
    <t>ISO/DIS 17651-4</t>
  </si>
  <si>
    <t>ISO/DIS 18841</t>
  </si>
  <si>
    <t>Technical communication — Representation of conceptual information in information products</t>
  </si>
  <si>
    <t>Plain language — Part 4: Requirements for implementing the plain language principles in organizations</t>
  </si>
  <si>
    <t>Translation-oriented writing — Text production and text evaluation</t>
  </si>
  <si>
    <t>Notation for business reporting</t>
  </si>
  <si>
    <t>Plain language — Part 3: Science writing</t>
  </si>
  <si>
    <t>Terminological entries in standards — Part 2: Adoption of standardized terminological entries</t>
  </si>
  <si>
    <t>Presentation of Lexicographic Entries in General Language Dictionaries – Fundamentals and Recommendations</t>
  </si>
  <si>
    <t>Management of terminology resources — Data categories — Part 1: Specifications</t>
  </si>
  <si>
    <t>Management of terminology resources - Artificial intelligence for terminology management</t>
  </si>
  <si>
    <t>Management of terminology resources — Companion to TermBase eXchange (TBX) — Part 2: RNG schema for TBX core</t>
  </si>
  <si>
    <t>Language resource management — Syntactic annotation framework (SynAF) — Part 1: Syntactic model</t>
  </si>
  <si>
    <t>Language resource management — Vocabulary</t>
  </si>
  <si>
    <t>Language resource management — Corpus annotation project management — Part 2: Training</t>
  </si>
  <si>
    <t>Translation services — Requirements for translation services</t>
  </si>
  <si>
    <t>Certified translations for judicial settings and public authorities</t>
  </si>
  <si>
    <t>Requirements and recommendations for training programmes in community interpreting</t>
  </si>
  <si>
    <t>General guidelines for in-house translation departments</t>
  </si>
  <si>
    <t>Translation services — Post-editing of non-human translation output — Requirements</t>
  </si>
  <si>
    <t>Translation</t>
  </si>
  <si>
    <t>Interpreting</t>
  </si>
  <si>
    <t>Interpreting and translation teaching and training programs</t>
  </si>
  <si>
    <t>Facilities and equipment for interpreting services</t>
  </si>
  <si>
    <t>ISO/TC 211, WG 10</t>
  </si>
  <si>
    <t>Geographic information/Geomatics - Information communities</t>
  </si>
  <si>
    <t>Information communities</t>
  </si>
  <si>
    <t>Ubiquitous public access</t>
  </si>
  <si>
    <t>Ubiquitous public access, GIS-BIM interoperability</t>
  </si>
  <si>
    <t>SIST EN ISO 60269-1:2025/A101</t>
  </si>
  <si>
    <t>Nizkonapetostne varovalke - 1. del: Splošne zahteve (IEC 60269-1:2024) Dopolnilo A101</t>
  </si>
  <si>
    <t>Insulators for overhead lines with a nominal voltage above 1000 V AC and 1500 V DC - Part 2: Insulator strings and insulator sets for a.c. and d.c. systems - Definitions, test methods and acceptance criteria</t>
  </si>
  <si>
    <t>Artificial pollution tests on high-voltage polymeric insulators to be used on a.c. and d.c. systems</t>
  </si>
  <si>
    <t>RTV silicone rubber coated insulators for AC and DC high-voltage applications - definitions, test methods and acceptance criteria</t>
  </si>
  <si>
    <t>36/614/DTS</t>
  </si>
  <si>
    <t>36/615/DTS</t>
  </si>
  <si>
    <t>36/613/DTS</t>
  </si>
  <si>
    <t>36/633/DTS</t>
  </si>
  <si>
    <t>36/630/DTS</t>
  </si>
  <si>
    <t>36/629/CD</t>
  </si>
  <si>
    <t>BPUB</t>
  </si>
  <si>
    <t>Yasushi OKAWA</t>
  </si>
  <si>
    <t>Xidong Liang</t>
  </si>
  <si>
    <t>Jean Marie GEORGE</t>
  </si>
  <si>
    <t>Fabian Lehretz</t>
  </si>
  <si>
    <t>Igor Gutman</t>
  </si>
  <si>
    <t>Massimo Marzinotto</t>
  </si>
  <si>
    <t>Usama Ahmed</t>
  </si>
  <si>
    <t>PWI 36A-2</t>
  </si>
  <si>
    <t>PWI 36A-3</t>
  </si>
  <si>
    <t>IEC TS 63634 ED1</t>
  </si>
  <si>
    <t>IEC TS 63493-3 Transformer bushings dimensional standardization – Part 3: Plug-in bushings</t>
  </si>
  <si>
    <t>IEC TS 63493-4 Transformer bushings dimensional standardization - Part 4: LV busbar bushings, single-phase and multi-phase</t>
  </si>
  <si>
    <t>36A/270/DTS</t>
  </si>
  <si>
    <t>36A/254/CD</t>
  </si>
  <si>
    <t>Volker Sitte</t>
  </si>
  <si>
    <t>Flavio Mario Mauri</t>
  </si>
  <si>
    <t>Paolo Cardano</t>
  </si>
  <si>
    <t>Jean-Christophe RIBOUD</t>
  </si>
  <si>
    <t>Haitao Yang</t>
  </si>
  <si>
    <t>ISO/TC 22/SC 37</t>
  </si>
  <si>
    <t>Electrically propelled vehicles</t>
  </si>
  <si>
    <t>CEN/TC 301</t>
  </si>
  <si>
    <t>Road vehicles</t>
  </si>
  <si>
    <t>SIST EN 50699:2021</t>
  </si>
  <si>
    <t>Opomba: Pregled je pripravljen glede na podatke, ki so bili na dan 10.11.2025 na voljo v aplikaciji SES.</t>
  </si>
  <si>
    <t>Vrsta</t>
  </si>
  <si>
    <t>Vsebina</t>
  </si>
  <si>
    <t>Navede se vrsta aktivnosti (izobraževanja, seminarji, članki, delavnice, predstavitve prevodov, udeležbe TS na strokovnih srečanjih (konference, seminarji, delavnice, simpoziji).), zainteresirani in predvideni strošek.</t>
  </si>
  <si>
    <t>Delavnica - za leto 2025/2026</t>
  </si>
  <si>
    <t>Standardizacija - razvojni vidiki, razlaga konceptov UI, praktični primeri (regulatorji in zainteresirana javnost)</t>
  </si>
  <si>
    <t>Vzpostavitev izobraževalnega sistema</t>
  </si>
  <si>
    <t>Al Govenrnance Officer</t>
  </si>
  <si>
    <t>Posvet v okviru CRP</t>
  </si>
  <si>
    <t>Pogledi, rešitve na področju uvajanja UI</t>
  </si>
  <si>
    <t>CEN/CLC JTC 21 WG 5</t>
  </si>
  <si>
    <t>5. Promocijske aktivnosti</t>
  </si>
  <si>
    <t>CLC/TC 57 - Power systems management and associated information exchange</t>
  </si>
  <si>
    <t>81949</t>
  </si>
  <si>
    <t>EN 60870-5-2:1993/prA1</t>
  </si>
  <si>
    <t>Telecontrol equipment and systems - Part 5-2: Transmission protocols - Link transmission procedures</t>
  </si>
  <si>
    <t>81950</t>
  </si>
  <si>
    <t>EN 60870-5-104:2006/prA2</t>
  </si>
  <si>
    <t>Telecontrol equipment and systems - Part 5-104: Transmission protocols - Network access for IEC 60870-5-101 using standard transport profiles</t>
  </si>
  <si>
    <t>81951</t>
  </si>
  <si>
    <t>EN 60870-5-103:1998/prA1</t>
  </si>
  <si>
    <t>Telecontrol equipment and systems - Part 5-103: Transmission protocols - Companion standard for the informative interface of protection equipment</t>
  </si>
  <si>
    <t>81948</t>
  </si>
  <si>
    <t>EN 60870-5-6:2009/prA1</t>
  </si>
  <si>
    <t>Telecontrol equipment and systems - Part 5-6: Guidelines for conformance testing for the IEC 60870-5 companion standards</t>
  </si>
  <si>
    <t>81952</t>
  </si>
  <si>
    <t>EN 60870-5-101:2003/prA2</t>
  </si>
  <si>
    <t>Telecontrol equipment and systems - Part 5-101: Transmission protocols - Companion standard for basic telecontrol tasks</t>
  </si>
  <si>
    <t>75696</t>
  </si>
  <si>
    <t>EN 61850-7-3:2011/prA2</t>
  </si>
  <si>
    <t>81442</t>
  </si>
  <si>
    <t>prEN IEC 60834-1</t>
  </si>
  <si>
    <t>Teleprotection equipment of power systems - Performance and testing - Part 1: Command systems</t>
  </si>
  <si>
    <t>74782</t>
  </si>
  <si>
    <t>prEN IEC 61970-303</t>
  </si>
  <si>
    <t>70961</t>
  </si>
  <si>
    <t>prEN IEC 62351-14</t>
  </si>
  <si>
    <t>82680</t>
  </si>
  <si>
    <t>prEN IEC 61850-7-44</t>
  </si>
  <si>
    <t>Communication networks and systems for power utility automation - Part 7-44: Basic communication structure - Compatible logical node classes and data object classes - Primary equipment part</t>
  </si>
  <si>
    <t>74596</t>
  </si>
  <si>
    <t>prEN IEC 61970-501</t>
  </si>
  <si>
    <t>82682</t>
  </si>
  <si>
    <t>prEN IEC 61850-7-401</t>
  </si>
  <si>
    <t>Communication networks and systems for power utility automation - Part 7-401: Basic communication structure - Compatible logical node classes and data object classes - Protection part</t>
  </si>
  <si>
    <t>74781</t>
  </si>
  <si>
    <t>prEN IEC 61970-459</t>
  </si>
  <si>
    <t>82683</t>
  </si>
  <si>
    <t>prEN IEC 61850-7-440</t>
  </si>
  <si>
    <t>Communication networks and systems for power utility automation - Part 7-440: Basic communication structure - Compatible logical node classes and data object classes - P/q metering part</t>
  </si>
  <si>
    <t>82677</t>
  </si>
  <si>
    <t>prEN IEC 61850-7-4</t>
  </si>
  <si>
    <t>Communication networks and systems for power utility automation - Part 7-4: Basic communication structure - Compatible logical node classes and data object classes</t>
  </si>
  <si>
    <t>82678</t>
  </si>
  <si>
    <t>prEN IEC 61850-7-40</t>
  </si>
  <si>
    <t>Communication networks and systems for power utility automation - Part 7-40: Basic communication structure - Compatible logical node classes and data object classes - Core part</t>
  </si>
  <si>
    <t>82679</t>
  </si>
  <si>
    <t>prEN IEC 61850-7-43</t>
  </si>
  <si>
    <t>Communication networks and systems for power utility automation - Part 7-43: Basic communication structure - Compatible logical node classes and data object classes - Common part</t>
  </si>
  <si>
    <t>67012</t>
  </si>
  <si>
    <t>prEN 61850-6-2</t>
  </si>
  <si>
    <t>Power systems management and associated information exchange - Communication networks and systems for power utility automation - Part 6-2: Configuration description languages for human-machine interfaces</t>
  </si>
  <si>
    <t>81787</t>
  </si>
  <si>
    <t>prEN IEC 62351-16</t>
  </si>
  <si>
    <t>Power systems management and associated information exchange - Data and communications security - Part 16: Profiles for ethernet security, macsec (IEC 62351-16)</t>
  </si>
  <si>
    <t>74590</t>
  </si>
  <si>
    <t>prEN IEC 61968-8</t>
  </si>
  <si>
    <t>81238</t>
  </si>
  <si>
    <t>prEN IEC 60870-2-1</t>
  </si>
  <si>
    <t>Telecontrol equipment and systems - Part 2-1: Operating conditions - Power supply and electromagnetic compatibility</t>
  </si>
  <si>
    <t>79512</t>
  </si>
  <si>
    <t>prEN IEC 62361-104</t>
  </si>
  <si>
    <t>82681</t>
  </si>
  <si>
    <t>prEN IEC 61850-7-400</t>
  </si>
  <si>
    <t>Communication networks and systems for power utility automation - Part 7-400: Basic communication structure - Compatible logical node classes and data object classes - Substation automation part</t>
  </si>
  <si>
    <t>74770</t>
  </si>
  <si>
    <t>prEN IEC 61850-7-410:2025</t>
  </si>
  <si>
    <t>63983</t>
  </si>
  <si>
    <t>prEN 61968-11:2017</t>
  </si>
  <si>
    <t>78089</t>
  </si>
  <si>
    <t>prEN IEC 62351-8:2025</t>
  </si>
  <si>
    <t>76177</t>
  </si>
  <si>
    <t>FprEN IEC 62351-7:2025</t>
  </si>
  <si>
    <t>Power systems management and associated information exchange - Data and communications security - Part 7: Network and System Management (NSM) data object models</t>
  </si>
  <si>
    <t>Opomba: Pregled je pripravljen glede na podatke, ki so bili na dan 24.11.2025 na voljo v aplikaciji SES.</t>
  </si>
  <si>
    <t>Opomba: Pregled je pripravljen glede na podatke, ki so bili na dan 27. 08. 2025 na voljo v aplikaciji SES.</t>
  </si>
  <si>
    <t>Ponavljalni preskus električne opreme</t>
  </si>
  <si>
    <t>Potrditev na 79. seji</t>
  </si>
  <si>
    <t>SIST IEC 60502-2:2022</t>
  </si>
  <si>
    <t>Elektroenergetski kabli z ekstrudirano izolacijo in njihov pribor za naznačene napetosti od 1 kV (Um = 1,2 kV) do 30 kV (Um = 36 kV) - 2. del: Kabli za naznačene napetosti od 6 kV (Um = 7,2 kV) do 30 kV (Um = 36 kV)</t>
  </si>
  <si>
    <t>Na seznamu izdajanja za 2026</t>
  </si>
  <si>
    <t>Pojasnevalni dokument za serijo prevodov SIST (ISO) 37XXX</t>
  </si>
  <si>
    <t>Pripravlja SIST BT KUB</t>
  </si>
  <si>
    <t>Strategic Advisory Group (SAG)</t>
  </si>
  <si>
    <t>Operational aspects</t>
  </si>
  <si>
    <t>Engineering aspects</t>
  </si>
  <si>
    <t>Foundational and societal aspects</t>
  </si>
  <si>
    <t xml:space="preserve"> 	Joint standardization on Cybersecurity for AI systems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</si>
</sst>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1010409]General"/>
    <numFmt numFmtId="165" formatCode="[$-409]d\-mmm\-yyyy;@"/>
    <numFmt numFmtId="166" formatCode="[$-424]d/\ mmmm\ yyyy;@"/>
  </numFmts>
  <fonts count="48" x14ac:knownFonts="1">
    <font>
      <sz val="11"/>
      <color theme="1"/>
      <name val="Calibri"/>
      <family val="2"/>
      <charset val="238"/>
      <scheme val="minor"/>
    </font>
    <font>
      <sz val="10"/>
      <name val="Arial"/>
      <family val="2"/>
      <charset val="238"/>
    </font>
    <font>
      <sz val="10"/>
      <color indexed="8"/>
      <name val="Arial"/>
      <family val="2"/>
    </font>
    <font>
      <b/>
      <u/>
      <sz val="13.95"/>
      <color indexed="8"/>
      <name val="Arial"/>
      <family val="2"/>
    </font>
    <font>
      <b/>
      <sz val="9"/>
      <color indexed="8"/>
      <name val="Arial"/>
      <family val="2"/>
    </font>
    <font>
      <sz val="9"/>
      <color indexed="8"/>
      <name val="Arial"/>
      <family val="2"/>
    </font>
    <font>
      <b/>
      <sz val="9"/>
      <color indexed="8"/>
      <name val="Arial"/>
      <family val="2"/>
      <charset val="238"/>
    </font>
    <font>
      <b/>
      <sz val="10"/>
      <color indexed="8"/>
      <name val="Arial"/>
      <family val="2"/>
      <charset val="238"/>
    </font>
    <font>
      <b/>
      <sz val="10"/>
      <name val="Arial"/>
      <family val="2"/>
      <charset val="238"/>
    </font>
    <font>
      <i/>
      <sz val="9"/>
      <color indexed="10"/>
      <name val="Arial"/>
      <family val="2"/>
      <charset val="238"/>
    </font>
    <font>
      <b/>
      <sz val="8"/>
      <color indexed="8"/>
      <name val="Arial"/>
      <family val="2"/>
      <charset val="238"/>
    </font>
    <font>
      <sz val="8"/>
      <name val="Arial"/>
      <family val="2"/>
      <charset val="238"/>
    </font>
    <font>
      <sz val="9"/>
      <color indexed="8"/>
      <name val="Arial"/>
      <family val="2"/>
      <charset val="238"/>
    </font>
    <font>
      <sz val="8"/>
      <name val="Tahoma"/>
      <family val="2"/>
      <charset val="238"/>
    </font>
    <font>
      <b/>
      <sz val="10"/>
      <color indexed="8"/>
      <name val="Arial"/>
      <family val="2"/>
    </font>
    <font>
      <sz val="10"/>
      <name val="Arial"/>
      <family val="2"/>
      <charset val="238"/>
    </font>
    <font>
      <b/>
      <sz val="8"/>
      <name val="Arial"/>
      <family val="2"/>
      <charset val="238"/>
    </font>
    <font>
      <b/>
      <sz val="9"/>
      <name val="Arial"/>
      <family val="2"/>
      <charset val="238"/>
    </font>
    <font>
      <sz val="9"/>
      <name val="Arial"/>
      <family val="2"/>
      <charset val="238"/>
    </font>
    <font>
      <b/>
      <sz val="24"/>
      <color theme="1"/>
      <name val="Calibri"/>
      <family val="2"/>
      <charset val="238"/>
      <scheme val="minor"/>
    </font>
    <font>
      <sz val="9"/>
      <color rgb="FF000000"/>
      <name val="Arial"/>
      <family val="2"/>
      <charset val="238"/>
    </font>
    <font>
      <b/>
      <sz val="9"/>
      <color rgb="FF000000"/>
      <name val="Arial"/>
      <family val="2"/>
      <charset val="238"/>
    </font>
    <font>
      <sz val="9"/>
      <color theme="1"/>
      <name val="Arial"/>
      <family val="2"/>
      <charset val="238"/>
    </font>
    <font>
      <sz val="11"/>
      <color rgb="FF212529"/>
      <name val="Arial"/>
      <family val="2"/>
      <charset val="238"/>
    </font>
    <font>
      <sz val="8"/>
      <name val="Calibri"/>
      <family val="2"/>
      <charset val="238"/>
      <scheme val="minor"/>
    </font>
    <font>
      <sz val="9"/>
      <color rgb="FF000000"/>
      <name val="Arial"/>
      <family val="2"/>
    </font>
    <font>
      <sz val="9"/>
      <name val="Arial"/>
      <family val="2"/>
    </font>
    <font>
      <sz val="8"/>
      <color indexed="8"/>
      <name val="Arial"/>
      <family val="2"/>
    </font>
    <font>
      <sz val="8"/>
      <color rgb="FF000000"/>
      <name val="Arial"/>
      <family val="2"/>
      <charset val="238"/>
    </font>
    <font>
      <sz val="8"/>
      <color indexed="8"/>
      <name val="Arial"/>
      <family val="2"/>
      <charset val="238"/>
    </font>
    <font>
      <sz val="8"/>
      <color indexed="8"/>
      <name val="Tahoma"/>
      <family val="2"/>
      <charset val="238"/>
    </font>
    <font>
      <sz val="8.25"/>
      <color indexed="8"/>
      <name val="Tahoma"/>
      <family val="2"/>
      <charset val="238"/>
    </font>
    <font>
      <sz val="8"/>
      <color rgb="FF000000"/>
      <name val="Arial"/>
      <family val="2"/>
    </font>
    <font>
      <sz val="8"/>
      <color rgb="FF000000"/>
      <name val="Helvetica"/>
      <charset val="238"/>
    </font>
    <font>
      <b/>
      <u/>
      <sz val="8"/>
      <color indexed="8"/>
      <name val="Arial"/>
      <family val="2"/>
      <charset val="238"/>
    </font>
    <font>
      <i/>
      <sz val="8"/>
      <color indexed="10"/>
      <name val="Arial"/>
      <family val="2"/>
      <charset val="238"/>
    </font>
    <font>
      <sz val="8"/>
      <color theme="1"/>
      <name val="Arial"/>
      <family val="2"/>
      <charset val="238"/>
    </font>
    <font>
      <b/>
      <sz val="8"/>
      <color rgb="FF000000"/>
      <name val="Arial"/>
      <family val="2"/>
      <charset val="238"/>
    </font>
    <font>
      <sz val="11"/>
      <color rgb="FF000000"/>
      <name val="Calibri"/>
      <family val="2"/>
      <charset val="238"/>
    </font>
    <font>
      <sz val="10"/>
      <color rgb="FF000000"/>
      <name val="Helvetica"/>
    </font>
    <font>
      <sz val="9"/>
      <color rgb="FFFF0000"/>
      <name val="Arial"/>
      <family val="2"/>
    </font>
    <font>
      <sz val="11"/>
      <color rgb="FF000000"/>
      <name val="Calibri"/>
      <family val="2"/>
      <charset val="238"/>
    </font>
    <font>
      <sz val="8.25"/>
      <color indexed="8"/>
      <name val="Tahoma"/>
      <family val="2"/>
      <charset val="238"/>
    </font>
    <font>
      <sz val="8"/>
      <name val="Arial"/>
      <family val="2"/>
    </font>
    <font>
      <sz val="10"/>
      <color rgb="FF000000"/>
      <name val="Arial"/>
      <family val="2"/>
      <charset val="238"/>
    </font>
    <font>
      <sz val="8.25"/>
      <color indexed="8"/>
      <name val="Tahoma"/>
      <family val="2"/>
      <charset val="238"/>
    </font>
    <font>
      <b/>
      <sz val="8"/>
      <color indexed="8"/>
      <name val="Arial"/>
      <family val="2"/>
    </font>
    <font>
      <sz val="10"/>
      <color theme="1"/>
      <name val="Roboto"/>
      <charset val="238"/>
    </font>
  </fonts>
  <fills count="10">
    <fill>
      <patternFill patternType="none"/>
    </fill>
    <fill>
      <patternFill patternType="gray125"/>
    </fill>
    <fill>
      <patternFill patternType="solid">
        <fgColor indexed="22"/>
        <bgColor indexed="64"/>
      </patternFill>
    </fill>
    <fill>
      <patternFill patternType="solid">
        <fgColor theme="0" tint="-0.14999847407452621"/>
        <bgColor theme="0" tint="-0.14999847407452621"/>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F5F5F5"/>
        <bgColor indexed="64"/>
      </patternFill>
    </fill>
    <fill>
      <patternFill patternType="solid">
        <fgColor theme="6"/>
        <bgColor theme="6"/>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right/>
      <top/>
      <bottom style="medium">
        <color rgb="FF000000"/>
      </bottom>
      <diagonal/>
    </border>
    <border>
      <left style="thin">
        <color indexed="64"/>
      </left>
      <right style="thin">
        <color indexed="64"/>
      </right>
      <top/>
      <bottom style="medium">
        <color rgb="FF000000"/>
      </bottom>
      <diagonal/>
    </border>
    <border>
      <left/>
      <right style="thin">
        <color indexed="64"/>
      </right>
      <top/>
      <bottom style="medium">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rgb="FF666666"/>
      </left>
      <right style="thin">
        <color rgb="FF666666"/>
      </right>
      <top style="thin">
        <color rgb="FF666666"/>
      </top>
      <bottom style="thin">
        <color rgb="FF666666"/>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666666"/>
      </left>
      <right style="thin">
        <color rgb="FF666666"/>
      </right>
      <top style="thin">
        <color rgb="FF666666"/>
      </top>
      <bottom/>
      <diagonal/>
    </border>
    <border>
      <left/>
      <right style="thin">
        <color rgb="FF666666"/>
      </right>
      <top style="thin">
        <color rgb="FF666666"/>
      </top>
      <bottom style="thin">
        <color rgb="FF666666"/>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medium">
        <color rgb="FF000000"/>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medium">
        <color indexed="64"/>
      </top>
      <bottom style="medium">
        <color indexed="64"/>
      </bottom>
      <diagonal/>
    </border>
  </borders>
  <cellStyleXfs count="6">
    <xf numFmtId="0" fontId="0" fillId="0" borderId="0"/>
    <xf numFmtId="0" fontId="1" fillId="0" borderId="0">
      <alignment wrapText="1"/>
    </xf>
    <xf numFmtId="0" fontId="15" fillId="0" borderId="0">
      <alignment wrapText="1"/>
    </xf>
    <xf numFmtId="0" fontId="1" fillId="0" borderId="0">
      <alignment wrapText="1"/>
    </xf>
    <xf numFmtId="0" fontId="38" fillId="0" borderId="0"/>
    <xf numFmtId="0" fontId="41" fillId="0" borderId="0"/>
  </cellStyleXfs>
  <cellXfs count="331">
    <xf numFmtId="0" fontId="0" fillId="0" borderId="0" xfId="0"/>
    <xf numFmtId="0" fontId="2" fillId="0" borderId="0" xfId="1" applyFont="1" applyAlignment="1">
      <alignment vertical="top" wrapText="1"/>
    </xf>
    <xf numFmtId="0" fontId="3" fillId="0" borderId="0" xfId="1" applyFont="1" applyAlignment="1">
      <alignment vertical="top" wrapText="1"/>
    </xf>
    <xf numFmtId="0" fontId="1" fillId="0" borderId="0" xfId="1" applyAlignment="1">
      <alignment vertical="top" wrapText="1"/>
    </xf>
    <xf numFmtId="0" fontId="4" fillId="0" borderId="0" xfId="1" applyFont="1" applyAlignment="1">
      <alignment vertical="top" wrapText="1"/>
    </xf>
    <xf numFmtId="0" fontId="5" fillId="0" borderId="0" xfId="1" applyFont="1" applyAlignment="1">
      <alignment vertical="top" wrapText="1"/>
    </xf>
    <xf numFmtId="164" fontId="5" fillId="0" borderId="0" xfId="1" applyNumberFormat="1" applyFont="1" applyAlignment="1">
      <alignment horizontal="left" vertical="top" wrapText="1"/>
    </xf>
    <xf numFmtId="0" fontId="6" fillId="0" borderId="0" xfId="1" applyFont="1" applyAlignment="1">
      <alignment vertical="top" wrapText="1"/>
    </xf>
    <xf numFmtId="0" fontId="5" fillId="0" borderId="0" xfId="1" applyFont="1" applyAlignment="1">
      <alignment horizontal="left" vertical="top" wrapText="1"/>
    </xf>
    <xf numFmtId="0" fontId="7" fillId="0" borderId="0" xfId="1" applyFont="1" applyAlignment="1">
      <alignment vertical="top" wrapText="1"/>
    </xf>
    <xf numFmtId="0" fontId="8" fillId="0" borderId="0" xfId="1" applyFont="1" applyAlignment="1">
      <alignment vertical="top" wrapText="1"/>
    </xf>
    <xf numFmtId="0" fontId="10" fillId="0" borderId="0" xfId="1" applyFont="1" applyAlignment="1">
      <alignment vertical="top" wrapText="1"/>
    </xf>
    <xf numFmtId="165" fontId="11" fillId="0" borderId="0" xfId="1" applyNumberFormat="1" applyFont="1" applyAlignment="1">
      <alignment horizontal="left" vertical="top"/>
    </xf>
    <xf numFmtId="0" fontId="12" fillId="0" borderId="0" xfId="1" applyFont="1" applyAlignment="1">
      <alignment horizontal="left" vertical="top" wrapText="1"/>
    </xf>
    <xf numFmtId="0" fontId="12" fillId="0" borderId="0" xfId="1" applyFont="1" applyAlignment="1">
      <alignment vertical="top" wrapText="1"/>
    </xf>
    <xf numFmtId="0" fontId="13" fillId="0" borderId="0" xfId="1" applyFont="1" applyAlignment="1">
      <alignment horizontal="left" vertical="top" wrapText="1"/>
    </xf>
    <xf numFmtId="0" fontId="14" fillId="0" borderId="0" xfId="1" applyFont="1" applyAlignment="1">
      <alignment vertical="top" wrapText="1"/>
    </xf>
    <xf numFmtId="0" fontId="9" fillId="0" borderId="0" xfId="1" applyFont="1" applyAlignment="1">
      <alignment vertical="top" wrapText="1"/>
    </xf>
    <xf numFmtId="0" fontId="4" fillId="0" borderId="0" xfId="1" applyFont="1" applyAlignment="1">
      <alignment horizontal="left" vertical="top" wrapText="1"/>
    </xf>
    <xf numFmtId="0" fontId="16" fillId="0" borderId="0" xfId="1" applyFont="1" applyAlignment="1">
      <alignment vertical="top" wrapText="1"/>
    </xf>
    <xf numFmtId="0" fontId="11" fillId="0" borderId="0" xfId="1" applyFont="1" applyAlignment="1">
      <alignment vertical="top" wrapText="1"/>
    </xf>
    <xf numFmtId="4" fontId="11" fillId="0" borderId="0" xfId="1" applyNumberFormat="1" applyFont="1" applyAlignment="1">
      <alignment vertical="top" wrapText="1"/>
    </xf>
    <xf numFmtId="4" fontId="5" fillId="0" borderId="0" xfId="1" applyNumberFormat="1" applyFont="1" applyAlignment="1">
      <alignment vertical="top" wrapText="1"/>
    </xf>
    <xf numFmtId="4" fontId="1" fillId="0" borderId="0" xfId="1" applyNumberFormat="1" applyAlignment="1">
      <alignment vertical="top" wrapText="1"/>
    </xf>
    <xf numFmtId="164" fontId="5" fillId="0" borderId="0" xfId="1" applyNumberFormat="1" applyFont="1" applyAlignment="1">
      <alignment vertical="top" wrapText="1"/>
    </xf>
    <xf numFmtId="0" fontId="4" fillId="0" borderId="0" xfId="0" applyFont="1" applyAlignment="1">
      <alignment vertical="top" wrapText="1"/>
    </xf>
    <xf numFmtId="0" fontId="4" fillId="0" borderId="0" xfId="0" applyFont="1" applyAlignment="1">
      <alignment horizontal="right" vertical="top" wrapText="1"/>
    </xf>
    <xf numFmtId="0" fontId="5" fillId="0" borderId="0" xfId="0" applyFont="1" applyAlignment="1">
      <alignment horizontal="left" vertical="top" wrapText="1"/>
    </xf>
    <xf numFmtId="0" fontId="5" fillId="0" borderId="0" xfId="0" applyFont="1" applyAlignment="1">
      <alignment vertical="top" wrapText="1"/>
    </xf>
    <xf numFmtId="2" fontId="5" fillId="0" borderId="0" xfId="0" applyNumberFormat="1" applyFont="1" applyAlignment="1">
      <alignment vertical="top" wrapText="1"/>
    </xf>
    <xf numFmtId="0" fontId="6" fillId="0" borderId="0" xfId="0" applyFont="1" applyAlignment="1">
      <alignment horizontal="left" vertical="top" wrapText="1"/>
    </xf>
    <xf numFmtId="0" fontId="0" fillId="0" borderId="0" xfId="0" applyAlignment="1">
      <alignment horizontal="center" vertical="center"/>
    </xf>
    <xf numFmtId="0" fontId="5" fillId="0" borderId="0" xfId="1" applyFont="1" applyAlignment="1">
      <alignment horizontal="left" vertical="center" wrapText="1"/>
    </xf>
    <xf numFmtId="0" fontId="4" fillId="0" borderId="0" xfId="0" applyFont="1" applyAlignment="1">
      <alignment vertical="center" wrapText="1"/>
    </xf>
    <xf numFmtId="0" fontId="19" fillId="0" borderId="0" xfId="0" applyFont="1"/>
    <xf numFmtId="0" fontId="9" fillId="0" borderId="0" xfId="1" applyFont="1" applyAlignment="1">
      <alignment horizontal="left" vertical="top" wrapText="1"/>
    </xf>
    <xf numFmtId="0" fontId="8" fillId="0" borderId="0" xfId="1" applyFont="1" applyAlignment="1">
      <alignment vertical="top"/>
    </xf>
    <xf numFmtId="0" fontId="5" fillId="0" borderId="0" xfId="1" applyFont="1" applyAlignment="1">
      <alignment horizontal="center" vertical="top" wrapText="1"/>
    </xf>
    <xf numFmtId="0" fontId="1" fillId="0" borderId="0" xfId="1" applyAlignment="1">
      <alignment horizontal="left" vertical="top" wrapText="1"/>
    </xf>
    <xf numFmtId="0" fontId="5" fillId="0" borderId="0" xfId="1" applyFont="1" applyAlignment="1">
      <alignment vertical="top"/>
    </xf>
    <xf numFmtId="0" fontId="14" fillId="0" borderId="0" xfId="1" applyFont="1" applyAlignment="1">
      <alignment vertical="center"/>
    </xf>
    <xf numFmtId="0" fontId="4" fillId="0" borderId="0" xfId="1" applyFont="1" applyAlignment="1">
      <alignment vertical="top"/>
    </xf>
    <xf numFmtId="0" fontId="5" fillId="0" borderId="0" xfId="1" applyFont="1" applyAlignment="1">
      <alignment horizontal="center" vertical="center" wrapText="1"/>
    </xf>
    <xf numFmtId="0" fontId="4" fillId="0" borderId="0" xfId="0" applyFont="1" applyAlignment="1">
      <alignment horizontal="center" vertical="top" wrapText="1"/>
    </xf>
    <xf numFmtId="0" fontId="4" fillId="0" borderId="0" xfId="0" applyFont="1" applyAlignment="1">
      <alignment horizontal="center" vertical="center" wrapText="1"/>
    </xf>
    <xf numFmtId="0" fontId="5" fillId="0" borderId="0" xfId="1" applyFont="1" applyAlignment="1">
      <alignment vertical="center" wrapText="1"/>
    </xf>
    <xf numFmtId="0" fontId="4" fillId="0" borderId="0" xfId="0" applyFont="1" applyAlignment="1">
      <alignment horizontal="left" vertical="top" wrapText="1"/>
    </xf>
    <xf numFmtId="0" fontId="6" fillId="2" borderId="0" xfId="1" applyFont="1" applyFill="1" applyAlignment="1">
      <alignment horizontal="left" vertical="center" wrapText="1"/>
    </xf>
    <xf numFmtId="0" fontId="6" fillId="2" borderId="0" xfId="1" applyFont="1" applyFill="1" applyAlignment="1">
      <alignment vertical="center" wrapText="1"/>
    </xf>
    <xf numFmtId="0" fontId="18" fillId="0" borderId="0" xfId="1" applyFont="1" applyAlignment="1">
      <alignment vertical="center"/>
    </xf>
    <xf numFmtId="0" fontId="17" fillId="0" borderId="0" xfId="0" applyFont="1" applyAlignment="1">
      <alignment vertical="center"/>
    </xf>
    <xf numFmtId="0" fontId="17" fillId="0" borderId="0" xfId="0" applyFont="1" applyAlignment="1">
      <alignment horizontal="left" vertical="center"/>
    </xf>
    <xf numFmtId="0" fontId="18" fillId="0" borderId="0" xfId="0" applyFont="1" applyAlignment="1">
      <alignment vertical="center"/>
    </xf>
    <xf numFmtId="165" fontId="18" fillId="0" borderId="0" xfId="0" applyNumberFormat="1" applyFont="1" applyAlignment="1">
      <alignment horizontal="left" vertical="center"/>
    </xf>
    <xf numFmtId="0" fontId="4" fillId="2" borderId="3" xfId="1" applyFont="1" applyFill="1" applyBorder="1" applyAlignment="1">
      <alignment horizontal="center" vertical="center" wrapText="1"/>
    </xf>
    <xf numFmtId="0" fontId="4" fillId="2" borderId="3" xfId="1" applyFont="1" applyFill="1" applyBorder="1" applyAlignment="1">
      <alignment horizontal="center" vertical="top" wrapText="1"/>
    </xf>
    <xf numFmtId="0" fontId="4" fillId="2" borderId="2" xfId="1" applyFont="1" applyFill="1" applyBorder="1" applyAlignment="1">
      <alignment horizontal="center" vertical="center" wrapText="1"/>
    </xf>
    <xf numFmtId="0" fontId="4" fillId="2" borderId="2" xfId="1" applyFont="1" applyFill="1" applyBorder="1" applyAlignment="1">
      <alignment horizontal="center" vertical="top" wrapText="1"/>
    </xf>
    <xf numFmtId="0" fontId="6" fillId="0" borderId="0" xfId="1" applyFont="1" applyAlignment="1">
      <alignment vertical="top"/>
    </xf>
    <xf numFmtId="0" fontId="6" fillId="0" borderId="4" xfId="1" applyFont="1" applyBorder="1" applyAlignment="1">
      <alignment vertical="top"/>
    </xf>
    <xf numFmtId="0" fontId="14" fillId="0" borderId="0" xfId="1" applyFont="1" applyAlignment="1">
      <alignment vertical="top"/>
    </xf>
    <xf numFmtId="0" fontId="12" fillId="0" borderId="0" xfId="1" applyFont="1" applyAlignment="1">
      <alignment vertical="top"/>
    </xf>
    <xf numFmtId="0" fontId="18" fillId="0" borderId="0" xfId="1" applyFont="1" applyAlignment="1">
      <alignment vertical="center" wrapText="1"/>
    </xf>
    <xf numFmtId="0" fontId="0" fillId="0" borderId="0" xfId="0" applyAlignment="1">
      <alignment vertical="center"/>
    </xf>
    <xf numFmtId="0" fontId="6" fillId="0" borderId="0" xfId="1" applyFont="1" applyAlignment="1">
      <alignment horizontal="left" vertical="center" wrapText="1"/>
    </xf>
    <xf numFmtId="164" fontId="5" fillId="0" borderId="0" xfId="1" applyNumberFormat="1" applyFont="1" applyAlignment="1">
      <alignment vertical="top"/>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6" fillId="0" borderId="0" xfId="1" applyFont="1" applyAlignment="1">
      <alignment vertical="center" wrapText="1"/>
    </xf>
    <xf numFmtId="0" fontId="4" fillId="0" borderId="2" xfId="1" applyFont="1" applyBorder="1" applyAlignment="1">
      <alignment horizontal="center" vertical="top" wrapText="1"/>
    </xf>
    <xf numFmtId="0" fontId="4" fillId="0" borderId="3" xfId="1" applyFont="1" applyBorder="1" applyAlignment="1">
      <alignment horizontal="center" vertical="top" wrapText="1"/>
    </xf>
    <xf numFmtId="0" fontId="5" fillId="0" borderId="7" xfId="1" applyFont="1" applyBorder="1" applyAlignment="1">
      <alignment vertical="top" wrapText="1"/>
    </xf>
    <xf numFmtId="0" fontId="12" fillId="0" borderId="0" xfId="1" applyFont="1" applyAlignment="1">
      <alignment horizontal="left" vertical="center" wrapText="1"/>
    </xf>
    <xf numFmtId="0" fontId="22" fillId="0" borderId="0" xfId="0" applyFont="1" applyAlignment="1">
      <alignment vertical="center"/>
    </xf>
    <xf numFmtId="164" fontId="5" fillId="0" borderId="0" xfId="0" applyNumberFormat="1" applyFont="1" applyAlignment="1">
      <alignment horizontal="left" vertical="top" wrapText="1"/>
    </xf>
    <xf numFmtId="0" fontId="23" fillId="0" borderId="0" xfId="0" applyFont="1"/>
    <xf numFmtId="0" fontId="5" fillId="3" borderId="0" xfId="1" applyFont="1" applyFill="1" applyAlignment="1">
      <alignment horizontal="left" vertical="center" wrapText="1"/>
    </xf>
    <xf numFmtId="0" fontId="18" fillId="0" borderId="0" xfId="1" applyFont="1" applyAlignment="1">
      <alignment vertical="top" wrapText="1"/>
    </xf>
    <xf numFmtId="0" fontId="12" fillId="0" borderId="0" xfId="1" applyFont="1" applyAlignment="1">
      <alignment vertical="center"/>
    </xf>
    <xf numFmtId="0" fontId="6" fillId="0" borderId="0" xfId="1" applyFont="1" applyAlignment="1">
      <alignment horizontal="center" vertical="center" wrapText="1"/>
    </xf>
    <xf numFmtId="0" fontId="18" fillId="0" borderId="0" xfId="1" applyFont="1" applyAlignment="1">
      <alignment horizontal="center" vertical="center"/>
    </xf>
    <xf numFmtId="0" fontId="17" fillId="0" borderId="0" xfId="0" applyFont="1" applyAlignment="1">
      <alignment horizontal="center" vertical="center"/>
    </xf>
    <xf numFmtId="0" fontId="8" fillId="0" borderId="0" xfId="0" applyFont="1" applyAlignment="1">
      <alignment horizontal="left" vertical="top" wrapText="1"/>
    </xf>
    <xf numFmtId="0" fontId="6" fillId="0" borderId="0" xfId="1" applyFont="1" applyAlignment="1">
      <alignment horizontal="center" vertical="center"/>
    </xf>
    <xf numFmtId="166" fontId="18" fillId="0" borderId="0" xfId="1" applyNumberFormat="1" applyFont="1" applyAlignment="1">
      <alignment horizontal="center" vertical="center"/>
    </xf>
    <xf numFmtId="165" fontId="18" fillId="0" borderId="0" xfId="0" applyNumberFormat="1" applyFont="1" applyAlignment="1">
      <alignment horizontal="center" vertical="center"/>
    </xf>
    <xf numFmtId="0" fontId="25" fillId="0" borderId="0" xfId="0" applyFont="1" applyAlignment="1">
      <alignment vertical="center" wrapText="1"/>
    </xf>
    <xf numFmtId="0" fontId="25" fillId="0" borderId="0" xfId="1" applyFont="1" applyAlignment="1">
      <alignment vertical="center" wrapText="1"/>
    </xf>
    <xf numFmtId="4" fontId="5" fillId="0" borderId="8" xfId="1" applyNumberFormat="1" applyFont="1" applyBorder="1" applyAlignment="1">
      <alignment horizontal="center" vertical="center" wrapText="1"/>
    </xf>
    <xf numFmtId="0" fontId="25" fillId="0" borderId="0" xfId="0" applyFont="1"/>
    <xf numFmtId="0" fontId="25" fillId="0" borderId="0" xfId="1" applyFont="1" applyAlignment="1">
      <alignment vertical="top" wrapText="1"/>
    </xf>
    <xf numFmtId="4" fontId="5" fillId="0" borderId="8" xfId="1" applyNumberFormat="1" applyFont="1" applyBorder="1" applyAlignment="1">
      <alignment horizontal="center" vertical="top" wrapText="1"/>
    </xf>
    <xf numFmtId="0" fontId="21" fillId="0" borderId="0" xfId="0" applyFont="1"/>
    <xf numFmtId="0" fontId="4" fillId="0" borderId="9"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10" xfId="1" applyFont="1" applyBorder="1" applyAlignment="1">
      <alignment horizontal="center" vertical="top" wrapText="1"/>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4" fillId="2" borderId="9" xfId="1" applyFont="1" applyFill="1" applyBorder="1" applyAlignment="1">
      <alignment horizontal="center" vertical="center" wrapText="1"/>
    </xf>
    <xf numFmtId="0" fontId="26" fillId="0" borderId="0" xfId="1" applyFont="1" applyAlignment="1">
      <alignment vertical="top" wrapText="1"/>
    </xf>
    <xf numFmtId="0" fontId="27" fillId="0" borderId="0" xfId="1" applyFont="1" applyAlignment="1">
      <alignment horizontal="left" vertical="center" wrapText="1"/>
    </xf>
    <xf numFmtId="0" fontId="21" fillId="0" borderId="0" xfId="0" applyFont="1" applyAlignment="1">
      <alignment horizontal="left" vertical="top" wrapText="1"/>
    </xf>
    <xf numFmtId="0" fontId="28" fillId="0" borderId="0" xfId="1" applyFont="1" applyAlignment="1">
      <alignment horizontal="left" vertical="center" wrapText="1"/>
    </xf>
    <xf numFmtId="0" fontId="18" fillId="0" borderId="0" xfId="1" applyFont="1" applyAlignment="1">
      <alignment horizontal="center" vertical="center" wrapText="1"/>
    </xf>
    <xf numFmtId="0" fontId="5" fillId="4" borderId="0" xfId="1" applyFont="1" applyFill="1" applyAlignment="1">
      <alignment horizontal="left" vertical="center" wrapText="1"/>
    </xf>
    <xf numFmtId="0" fontId="5" fillId="4" borderId="0" xfId="1" applyFont="1" applyFill="1" applyAlignment="1">
      <alignment vertical="top" wrapText="1"/>
    </xf>
    <xf numFmtId="0" fontId="5" fillId="4" borderId="0" xfId="1" applyFont="1" applyFill="1" applyAlignment="1">
      <alignment horizontal="center" vertical="center" wrapText="1"/>
    </xf>
    <xf numFmtId="0" fontId="29" fillId="0" borderId="0" xfId="1" applyFont="1" applyAlignment="1">
      <alignment vertical="top" wrapText="1"/>
    </xf>
    <xf numFmtId="164" fontId="29" fillId="0" borderId="0" xfId="1" applyNumberFormat="1" applyFont="1" applyAlignment="1">
      <alignment vertical="top" wrapText="1"/>
    </xf>
    <xf numFmtId="0" fontId="29" fillId="0" borderId="0" xfId="1" applyFont="1" applyAlignment="1">
      <alignment horizontal="center" vertical="center" wrapText="1"/>
    </xf>
    <xf numFmtId="0" fontId="29" fillId="4" borderId="0" xfId="1" applyFont="1" applyFill="1" applyAlignment="1">
      <alignment horizontal="left" vertical="center" wrapText="1"/>
    </xf>
    <xf numFmtId="0" fontId="10" fillId="0" borderId="0" xfId="0" applyFont="1" applyAlignment="1">
      <alignment horizontal="center" vertical="top" wrapText="1"/>
    </xf>
    <xf numFmtId="4" fontId="29" fillId="0" borderId="0" xfId="1" applyNumberFormat="1" applyFont="1" applyAlignment="1">
      <alignment vertical="top" wrapText="1"/>
    </xf>
    <xf numFmtId="0" fontId="10" fillId="0" borderId="0" xfId="1" applyFont="1" applyAlignment="1">
      <alignment horizontal="center" vertical="center" wrapText="1"/>
    </xf>
    <xf numFmtId="166" fontId="11" fillId="0" borderId="0" xfId="1" applyNumberFormat="1" applyFont="1" applyAlignment="1">
      <alignment horizontal="center" vertical="center" wrapText="1"/>
    </xf>
    <xf numFmtId="165" fontId="11" fillId="0" borderId="0" xfId="0" applyNumberFormat="1" applyFont="1" applyAlignment="1">
      <alignment horizontal="center" vertical="center" wrapText="1"/>
    </xf>
    <xf numFmtId="165" fontId="11" fillId="0" borderId="0" xfId="0" applyNumberFormat="1" applyFont="1" applyAlignment="1">
      <alignment horizontal="left" vertical="center" wrapText="1"/>
    </xf>
    <xf numFmtId="0" fontId="10" fillId="0" borderId="0" xfId="1" applyFont="1" applyAlignment="1">
      <alignment vertical="center" wrapText="1"/>
    </xf>
    <xf numFmtId="0" fontId="29" fillId="5" borderId="1" xfId="1" applyFont="1" applyFill="1" applyBorder="1" applyAlignment="1">
      <alignment horizontal="left" vertical="center" wrapText="1"/>
    </xf>
    <xf numFmtId="0" fontId="30" fillId="5" borderId="1" xfId="0" applyFont="1" applyFill="1" applyBorder="1"/>
    <xf numFmtId="0" fontId="29" fillId="0" borderId="0" xfId="1" applyFont="1" applyAlignment="1">
      <alignment horizontal="left" vertical="center" wrapText="1"/>
    </xf>
    <xf numFmtId="0" fontId="5" fillId="5" borderId="1" xfId="1" applyFont="1" applyFill="1" applyBorder="1" applyAlignment="1">
      <alignment horizontal="left" vertical="center" wrapText="1"/>
    </xf>
    <xf numFmtId="0" fontId="31" fillId="5" borderId="1" xfId="0" applyFont="1" applyFill="1" applyBorder="1"/>
    <xf numFmtId="0" fontId="5" fillId="5" borderId="1" xfId="1" applyFont="1" applyFill="1" applyBorder="1" applyAlignment="1">
      <alignment vertical="top" wrapText="1"/>
    </xf>
    <xf numFmtId="0" fontId="5" fillId="5" borderId="1" xfId="1" applyFont="1" applyFill="1" applyBorder="1" applyAlignment="1">
      <alignment horizontal="center" vertical="center" wrapText="1"/>
    </xf>
    <xf numFmtId="14" fontId="5" fillId="0" borderId="0" xfId="1" applyNumberFormat="1" applyFont="1" applyAlignment="1">
      <alignment vertical="top"/>
    </xf>
    <xf numFmtId="0" fontId="4" fillId="0" borderId="11" xfId="1" applyFont="1" applyBorder="1" applyAlignment="1">
      <alignment horizontal="center" vertical="center" wrapText="1"/>
    </xf>
    <xf numFmtId="0" fontId="4" fillId="0" borderId="12" xfId="1" applyFont="1" applyBorder="1" applyAlignment="1">
      <alignment horizontal="center" vertical="center" wrapText="1"/>
    </xf>
    <xf numFmtId="4" fontId="5" fillId="0" borderId="0" xfId="1" applyNumberFormat="1" applyFont="1" applyAlignment="1">
      <alignment horizontal="center" vertical="center" wrapText="1"/>
    </xf>
    <xf numFmtId="0" fontId="5" fillId="5" borderId="1" xfId="1" applyFont="1" applyFill="1" applyBorder="1" applyAlignment="1">
      <alignment vertical="center" wrapText="1"/>
    </xf>
    <xf numFmtId="0" fontId="25" fillId="5" borderId="1" xfId="1" applyFont="1" applyFill="1" applyBorder="1" applyAlignment="1">
      <alignment vertical="top" wrapText="1"/>
    </xf>
    <xf numFmtId="0" fontId="5" fillId="4" borderId="1" xfId="1" applyFont="1" applyFill="1" applyBorder="1" applyAlignment="1">
      <alignment horizontal="left" vertical="center" wrapText="1"/>
    </xf>
    <xf numFmtId="0" fontId="5" fillId="4" borderId="1" xfId="1" applyFont="1" applyFill="1" applyBorder="1" applyAlignment="1">
      <alignment vertical="top" wrapText="1"/>
    </xf>
    <xf numFmtId="0" fontId="25" fillId="0" borderId="0" xfId="1" applyFont="1" applyAlignment="1">
      <alignment horizontal="left" vertical="center" wrapText="1"/>
    </xf>
    <xf numFmtId="0" fontId="25" fillId="5" borderId="1" xfId="1" applyFont="1" applyFill="1" applyBorder="1" applyAlignment="1">
      <alignment horizontal="left" vertical="center" wrapText="1"/>
    </xf>
    <xf numFmtId="0" fontId="29" fillId="5" borderId="15" xfId="0" applyFont="1" applyFill="1" applyBorder="1" applyAlignment="1">
      <alignment horizontal="left" vertical="top" wrapText="1"/>
    </xf>
    <xf numFmtId="0" fontId="29" fillId="5" borderId="15" xfId="1" applyFont="1" applyFill="1" applyBorder="1" applyAlignment="1">
      <alignment horizontal="left" vertical="center" wrapText="1"/>
    </xf>
    <xf numFmtId="0" fontId="30" fillId="5" borderId="15" xfId="0" applyFont="1" applyFill="1" applyBorder="1" applyAlignment="1">
      <alignment wrapText="1"/>
    </xf>
    <xf numFmtId="0" fontId="25" fillId="5" borderId="14" xfId="1" applyFont="1" applyFill="1" applyBorder="1" applyAlignment="1">
      <alignment horizontal="left" vertical="center" wrapText="1"/>
    </xf>
    <xf numFmtId="0" fontId="25" fillId="5" borderId="0" xfId="1" applyFont="1" applyFill="1" applyAlignment="1">
      <alignment horizontal="left" vertical="center" wrapText="1"/>
    </xf>
    <xf numFmtId="0" fontId="5" fillId="4" borderId="16" xfId="1" applyFont="1" applyFill="1" applyBorder="1" applyAlignment="1">
      <alignment vertical="top" wrapText="1"/>
    </xf>
    <xf numFmtId="0" fontId="5" fillId="4" borderId="16" xfId="1" applyFont="1" applyFill="1" applyBorder="1" applyAlignment="1">
      <alignment horizontal="center" vertical="center" wrapText="1"/>
    </xf>
    <xf numFmtId="0" fontId="29" fillId="4" borderId="16" xfId="1" applyFont="1" applyFill="1" applyBorder="1" applyAlignment="1">
      <alignment horizontal="left" vertical="center" wrapText="1"/>
    </xf>
    <xf numFmtId="0" fontId="32" fillId="5" borderId="1" xfId="0" applyFont="1" applyFill="1" applyBorder="1" applyAlignment="1">
      <alignment horizontal="left" vertical="top" wrapText="1"/>
    </xf>
    <xf numFmtId="0" fontId="32" fillId="5" borderId="1" xfId="1" applyFont="1" applyFill="1" applyBorder="1" applyAlignment="1">
      <alignment horizontal="left" vertical="center" wrapText="1"/>
    </xf>
    <xf numFmtId="0" fontId="27" fillId="5" borderId="1" xfId="1" applyFont="1" applyFill="1" applyBorder="1" applyAlignment="1">
      <alignment horizontal="left" vertical="center" wrapText="1"/>
    </xf>
    <xf numFmtId="0" fontId="28" fillId="5" borderId="1" xfId="0" applyFont="1" applyFill="1" applyBorder="1" applyAlignment="1">
      <alignment horizontal="left" vertical="top" wrapText="1"/>
    </xf>
    <xf numFmtId="0" fontId="28" fillId="5" borderId="1" xfId="1" applyFont="1" applyFill="1" applyBorder="1" applyAlignment="1">
      <alignment horizontal="left" vertical="center" wrapText="1"/>
    </xf>
    <xf numFmtId="0" fontId="28" fillId="0" borderId="13" xfId="0" applyFont="1" applyBorder="1" applyAlignment="1">
      <alignment horizontal="left" wrapText="1"/>
    </xf>
    <xf numFmtId="0" fontId="28" fillId="5" borderId="13" xfId="0" applyFont="1" applyFill="1" applyBorder="1" applyAlignment="1">
      <alignment horizontal="left" wrapText="1"/>
    </xf>
    <xf numFmtId="0" fontId="28" fillId="5" borderId="17" xfId="0" applyFont="1" applyFill="1" applyBorder="1" applyAlignment="1">
      <alignment horizontal="left" wrapText="1"/>
    </xf>
    <xf numFmtId="0" fontId="29" fillId="5" borderId="16" xfId="1" applyFont="1" applyFill="1" applyBorder="1" applyAlignment="1">
      <alignment horizontal="left" vertical="center" wrapText="1"/>
    </xf>
    <xf numFmtId="0" fontId="28" fillId="5" borderId="1" xfId="0" applyFont="1" applyFill="1" applyBorder="1" applyAlignment="1">
      <alignment horizontal="left" wrapText="1"/>
    </xf>
    <xf numFmtId="0" fontId="33" fillId="5" borderId="1" xfId="0" applyFont="1" applyFill="1" applyBorder="1" applyAlignment="1">
      <alignment horizontal="left" wrapText="1"/>
    </xf>
    <xf numFmtId="0" fontId="29" fillId="5" borderId="1" xfId="0" applyFont="1" applyFill="1" applyBorder="1"/>
    <xf numFmtId="0" fontId="29" fillId="5" borderId="1" xfId="0" applyFont="1" applyFill="1" applyBorder="1" applyAlignment="1">
      <alignment wrapText="1"/>
    </xf>
    <xf numFmtId="0" fontId="34" fillId="0" borderId="0" xfId="1" applyFont="1" applyAlignment="1">
      <alignment vertical="top" wrapText="1"/>
    </xf>
    <xf numFmtId="0" fontId="29" fillId="0" borderId="0" xfId="1" applyFont="1" applyAlignment="1">
      <alignment vertical="top"/>
    </xf>
    <xf numFmtId="0" fontId="16" fillId="0" borderId="0" xfId="1" applyFont="1" applyAlignment="1">
      <alignment vertical="top"/>
    </xf>
    <xf numFmtId="164" fontId="29" fillId="0" borderId="0" xfId="1" applyNumberFormat="1" applyFont="1" applyAlignment="1">
      <alignment horizontal="left" vertical="top" wrapText="1"/>
    </xf>
    <xf numFmtId="0" fontId="10" fillId="0" borderId="0" xfId="1" applyFont="1" applyAlignment="1">
      <alignment vertical="top"/>
    </xf>
    <xf numFmtId="0" fontId="29" fillId="0" borderId="0" xfId="1" applyFont="1" applyAlignment="1">
      <alignment horizontal="left" vertical="top" wrapText="1"/>
    </xf>
    <xf numFmtId="164" fontId="29" fillId="0" borderId="0" xfId="1" applyNumberFormat="1" applyFont="1" applyAlignment="1">
      <alignment vertical="top"/>
    </xf>
    <xf numFmtId="0" fontId="35" fillId="0" borderId="0" xfId="1" applyFont="1" applyAlignment="1">
      <alignment horizontal="left" vertical="top" wrapText="1"/>
    </xf>
    <xf numFmtId="0" fontId="10" fillId="0" borderId="0" xfId="1" applyFont="1" applyAlignment="1">
      <alignment horizontal="left" vertical="center" wrapText="1"/>
    </xf>
    <xf numFmtId="0" fontId="11" fillId="0" borderId="0" xfId="1" applyFont="1" applyAlignment="1">
      <alignment horizontal="center" vertical="center"/>
    </xf>
    <xf numFmtId="0" fontId="29" fillId="0" borderId="0" xfId="1" applyFont="1" applyAlignment="1">
      <alignment vertical="center"/>
    </xf>
    <xf numFmtId="0" fontId="11" fillId="0" borderId="0" xfId="1" applyFont="1" applyAlignment="1">
      <alignment vertical="center" wrapText="1"/>
    </xf>
    <xf numFmtId="0" fontId="11" fillId="0" borderId="0" xfId="1" applyFont="1" applyAlignment="1">
      <alignment vertical="center"/>
    </xf>
    <xf numFmtId="0" fontId="36" fillId="0" borderId="0" xfId="0" applyFont="1" applyAlignment="1">
      <alignment vertical="center"/>
    </xf>
    <xf numFmtId="0" fontId="11" fillId="0" borderId="0" xfId="0" applyFont="1" applyAlignment="1">
      <alignment vertical="center"/>
    </xf>
    <xf numFmtId="0" fontId="35" fillId="0" borderId="0" xfId="1" applyFont="1" applyAlignment="1">
      <alignment vertical="top" wrapText="1"/>
    </xf>
    <xf numFmtId="0" fontId="11" fillId="0" borderId="0" xfId="1" applyFont="1" applyAlignment="1">
      <alignment horizontal="left" vertical="top" wrapText="1"/>
    </xf>
    <xf numFmtId="0" fontId="16" fillId="0" borderId="0" xfId="0" applyFont="1" applyAlignment="1">
      <alignment horizontal="center" vertical="center"/>
    </xf>
    <xf numFmtId="0" fontId="16" fillId="0" borderId="0" xfId="0" applyFont="1" applyAlignment="1">
      <alignment horizontal="left" vertical="top" wrapText="1"/>
    </xf>
    <xf numFmtId="0" fontId="16" fillId="0" borderId="0" xfId="0" applyFont="1" applyAlignment="1">
      <alignment vertical="center"/>
    </xf>
    <xf numFmtId="0" fontId="16" fillId="0" borderId="0" xfId="0" applyFont="1" applyAlignment="1">
      <alignment horizontal="left" vertical="center"/>
    </xf>
    <xf numFmtId="0" fontId="10" fillId="0" borderId="0" xfId="1" applyFont="1" applyAlignment="1">
      <alignment vertical="center"/>
    </xf>
    <xf numFmtId="0" fontId="10" fillId="0" borderId="0" xfId="0" applyFont="1" applyAlignment="1">
      <alignment horizontal="left" vertical="top" wrapText="1"/>
    </xf>
    <xf numFmtId="0" fontId="29" fillId="0" borderId="0" xfId="0" applyFont="1" applyAlignment="1">
      <alignment horizontal="left" vertical="top" wrapText="1"/>
    </xf>
    <xf numFmtId="0" fontId="10" fillId="0" borderId="4" xfId="1" applyFont="1" applyBorder="1" applyAlignment="1">
      <alignment vertical="top"/>
    </xf>
    <xf numFmtId="0" fontId="10" fillId="0" borderId="2" xfId="1" applyFont="1" applyBorder="1" applyAlignment="1">
      <alignment horizontal="center" vertical="center" wrapText="1"/>
    </xf>
    <xf numFmtId="0" fontId="10" fillId="0" borderId="3" xfId="1" applyFont="1" applyBorder="1" applyAlignment="1">
      <alignment horizontal="center" vertical="center" wrapText="1"/>
    </xf>
    <xf numFmtId="4" fontId="29" fillId="0" borderId="8" xfId="1" applyNumberFormat="1" applyFont="1" applyBorder="1" applyAlignment="1">
      <alignment horizontal="center" vertical="center" wrapText="1"/>
    </xf>
    <xf numFmtId="0" fontId="29" fillId="0" borderId="0" xfId="1" applyFont="1" applyAlignment="1">
      <alignment vertical="center" wrapText="1"/>
    </xf>
    <xf numFmtId="0" fontId="28" fillId="0" borderId="0" xfId="1" applyFont="1" applyAlignment="1">
      <alignment vertical="center" wrapText="1"/>
    </xf>
    <xf numFmtId="0" fontId="10" fillId="0" borderId="0" xfId="0" applyFont="1" applyAlignment="1">
      <alignment vertical="center" wrapText="1"/>
    </xf>
    <xf numFmtId="0" fontId="10" fillId="0" borderId="0" xfId="0" applyFont="1" applyAlignment="1">
      <alignment horizontal="center" vertical="center" wrapText="1"/>
    </xf>
    <xf numFmtId="0" fontId="28" fillId="0" borderId="0" xfId="0" applyFont="1" applyAlignment="1">
      <alignment vertical="center" wrapText="1"/>
    </xf>
    <xf numFmtId="0" fontId="10" fillId="0" borderId="0" xfId="1" applyFont="1" applyAlignment="1">
      <alignment horizontal="left" vertical="top" wrapText="1"/>
    </xf>
    <xf numFmtId="0" fontId="10" fillId="0" borderId="2" xfId="1" applyFont="1" applyBorder="1" applyAlignment="1">
      <alignment horizontal="center" vertical="top" wrapText="1"/>
    </xf>
    <xf numFmtId="0" fontId="10" fillId="0" borderId="3" xfId="1" applyFont="1" applyBorder="1" applyAlignment="1">
      <alignment horizontal="center" vertical="top" wrapText="1"/>
    </xf>
    <xf numFmtId="4" fontId="29" fillId="0" borderId="8" xfId="1" applyNumberFormat="1" applyFont="1" applyBorder="1" applyAlignment="1">
      <alignment horizontal="center" vertical="top" wrapText="1"/>
    </xf>
    <xf numFmtId="0" fontId="29" fillId="0" borderId="0" xfId="1" applyFont="1" applyAlignment="1">
      <alignment horizontal="center" vertical="top" wrapText="1"/>
    </xf>
    <xf numFmtId="0" fontId="28" fillId="0" borderId="0" xfId="1" applyFont="1" applyAlignment="1">
      <alignment vertical="top" wrapText="1"/>
    </xf>
    <xf numFmtId="0" fontId="10" fillId="0" borderId="0" xfId="0" applyFont="1" applyAlignment="1">
      <alignment vertical="top" wrapText="1"/>
    </xf>
    <xf numFmtId="0" fontId="28" fillId="0" borderId="0" xfId="0" applyFont="1"/>
    <xf numFmtId="0" fontId="10" fillId="0" borderId="0" xfId="0" applyFont="1" applyAlignment="1">
      <alignment horizontal="right" vertical="top" wrapText="1"/>
    </xf>
    <xf numFmtId="0" fontId="10" fillId="0" borderId="9" xfId="1" applyFont="1" applyBorder="1" applyAlignment="1">
      <alignment horizontal="center" vertical="center" wrapText="1"/>
    </xf>
    <xf numFmtId="0" fontId="37" fillId="0" borderId="0" xfId="0" applyFont="1"/>
    <xf numFmtId="0" fontId="30" fillId="5" borderId="1" xfId="0" applyFont="1" applyFill="1" applyBorder="1" applyAlignment="1">
      <alignment wrapText="1"/>
    </xf>
    <xf numFmtId="0" fontId="31" fillId="5" borderId="1" xfId="0" applyFont="1" applyFill="1" applyBorder="1" applyAlignment="1">
      <alignment wrapText="1"/>
    </xf>
    <xf numFmtId="0" fontId="29" fillId="6" borderId="0" xfId="1" applyFont="1" applyFill="1" applyAlignment="1">
      <alignment horizontal="left" vertical="center" wrapText="1"/>
    </xf>
    <xf numFmtId="0" fontId="29" fillId="6" borderId="0" xfId="1" applyFont="1" applyFill="1" applyAlignment="1">
      <alignment vertical="top" wrapText="1"/>
    </xf>
    <xf numFmtId="0" fontId="39" fillId="0" borderId="0" xfId="4" applyFont="1" applyAlignment="1">
      <alignment horizontal="left" wrapText="1"/>
    </xf>
    <xf numFmtId="0" fontId="12" fillId="7" borderId="0" xfId="1" applyFont="1" applyFill="1" applyAlignment="1">
      <alignment horizontal="left" vertical="top" wrapText="1"/>
    </xf>
    <xf numFmtId="0" fontId="12" fillId="5" borderId="0" xfId="1" applyFont="1" applyFill="1" applyAlignment="1">
      <alignment horizontal="left" vertical="top" wrapText="1"/>
    </xf>
    <xf numFmtId="0" fontId="12" fillId="7" borderId="0" xfId="0" applyFont="1" applyFill="1" applyAlignment="1">
      <alignment vertical="top" wrapText="1"/>
    </xf>
    <xf numFmtId="0" fontId="12" fillId="0" borderId="0" xfId="0" applyFont="1" applyAlignment="1">
      <alignment vertical="top" wrapText="1"/>
    </xf>
    <xf numFmtId="0" fontId="12" fillId="0" borderId="0" xfId="0" applyFont="1"/>
    <xf numFmtId="0" fontId="12" fillId="5" borderId="0" xfId="0" applyFont="1" applyFill="1" applyAlignment="1">
      <alignment vertical="top" wrapText="1"/>
    </xf>
    <xf numFmtId="0" fontId="20" fillId="0" borderId="0" xfId="4" applyFont="1" applyAlignment="1">
      <alignment horizontal="left" wrapText="1"/>
    </xf>
    <xf numFmtId="0" fontId="22" fillId="0" borderId="0" xfId="0" applyFont="1" applyAlignment="1">
      <alignment vertical="top" wrapText="1"/>
    </xf>
    <xf numFmtId="0" fontId="20" fillId="0" borderId="0" xfId="0" applyFont="1" applyAlignment="1">
      <alignment horizontal="left" wrapText="1"/>
    </xf>
    <xf numFmtId="0" fontId="40" fillId="0" borderId="0" xfId="1" applyFont="1" applyAlignment="1">
      <alignment vertical="center" wrapText="1"/>
    </xf>
    <xf numFmtId="0" fontId="26" fillId="0" borderId="0" xfId="1" applyFont="1" applyAlignment="1">
      <alignment vertical="center" wrapText="1"/>
    </xf>
    <xf numFmtId="0" fontId="17" fillId="0" borderId="0" xfId="1" applyFont="1" applyAlignment="1">
      <alignment vertical="center"/>
    </xf>
    <xf numFmtId="0" fontId="6" fillId="0" borderId="0" xfId="1" applyFont="1" applyAlignment="1">
      <alignment vertical="center"/>
    </xf>
    <xf numFmtId="0" fontId="17" fillId="0" borderId="0" xfId="1" applyFont="1" applyAlignment="1">
      <alignment horizontal="center" vertical="center"/>
    </xf>
    <xf numFmtId="0" fontId="17" fillId="0" borderId="0" xfId="1" applyFont="1" applyAlignment="1">
      <alignment vertical="center" wrapText="1"/>
    </xf>
    <xf numFmtId="0" fontId="12" fillId="8" borderId="0" xfId="0" applyFont="1" applyFill="1" applyAlignment="1">
      <alignment vertical="top" wrapText="1"/>
    </xf>
    <xf numFmtId="0" fontId="12" fillId="0" borderId="0" xfId="1" applyFont="1" applyAlignment="1">
      <alignment horizontal="center" vertical="top" wrapText="1"/>
    </xf>
    <xf numFmtId="0" fontId="20" fillId="0" borderId="0" xfId="5" applyFont="1" applyAlignment="1">
      <alignment horizontal="left" vertical="top" wrapText="1"/>
    </xf>
    <xf numFmtId="0" fontId="20" fillId="5" borderId="0" xfId="5" applyFont="1" applyFill="1" applyAlignment="1">
      <alignment horizontal="left" vertical="top" wrapText="1"/>
    </xf>
    <xf numFmtId="14" fontId="20" fillId="0" borderId="0" xfId="1" applyNumberFormat="1" applyFont="1" applyAlignment="1">
      <alignment vertical="top" wrapText="1"/>
    </xf>
    <xf numFmtId="0" fontId="31" fillId="0" borderId="0" xfId="0" applyFont="1" applyAlignment="1">
      <alignment wrapText="1"/>
    </xf>
    <xf numFmtId="0" fontId="31" fillId="8" borderId="0" xfId="0" applyFont="1" applyFill="1" applyAlignment="1">
      <alignment wrapText="1"/>
    </xf>
    <xf numFmtId="0" fontId="0" fillId="0" borderId="0" xfId="0" applyAlignment="1">
      <alignment wrapText="1"/>
    </xf>
    <xf numFmtId="0" fontId="5" fillId="6" borderId="0" xfId="1" applyFont="1" applyFill="1" applyAlignment="1">
      <alignment horizontal="left" vertical="center" wrapText="1"/>
    </xf>
    <xf numFmtId="0" fontId="5" fillId="6" borderId="0" xfId="1" applyFont="1" applyFill="1" applyAlignment="1">
      <alignment horizontal="center" vertical="center" wrapText="1"/>
    </xf>
    <xf numFmtId="166" fontId="18" fillId="0" borderId="0" xfId="1" applyNumberFormat="1" applyFont="1" applyAlignment="1">
      <alignment horizontal="center" vertical="center" wrapText="1"/>
    </xf>
    <xf numFmtId="165" fontId="18" fillId="0" borderId="0" xfId="0" applyNumberFormat="1" applyFont="1" applyAlignment="1">
      <alignment horizontal="center" vertical="center" wrapText="1"/>
    </xf>
    <xf numFmtId="165" fontId="18" fillId="0" borderId="0" xfId="0" applyNumberFormat="1" applyFont="1" applyAlignment="1">
      <alignment horizontal="left" vertical="center" wrapText="1"/>
    </xf>
    <xf numFmtId="0" fontId="14" fillId="0" borderId="0" xfId="1" applyFont="1" applyAlignment="1">
      <alignment vertical="center" wrapText="1"/>
    </xf>
    <xf numFmtId="0" fontId="42" fillId="5" borderId="1" xfId="0" applyFont="1" applyFill="1" applyBorder="1"/>
    <xf numFmtId="0" fontId="42" fillId="5" borderId="1" xfId="0" applyFont="1" applyFill="1" applyBorder="1" applyAlignment="1">
      <alignment wrapText="1"/>
    </xf>
    <xf numFmtId="0" fontId="29" fillId="0" borderId="1" xfId="1" applyFont="1" applyBorder="1" applyAlignment="1">
      <alignment horizontal="left" vertical="center" wrapText="1"/>
    </xf>
    <xf numFmtId="0" fontId="29" fillId="0" borderId="1" xfId="0" applyFont="1" applyBorder="1"/>
    <xf numFmtId="0" fontId="29" fillId="0" borderId="1" xfId="0" applyFont="1" applyBorder="1" applyAlignment="1">
      <alignment wrapText="1"/>
    </xf>
    <xf numFmtId="0" fontId="29" fillId="5" borderId="1" xfId="0" applyFont="1" applyFill="1" applyBorder="1" applyAlignment="1">
      <alignment vertical="top"/>
    </xf>
    <xf numFmtId="0" fontId="29" fillId="5" borderId="1" xfId="0" applyFont="1" applyFill="1" applyBorder="1" applyAlignment="1">
      <alignment vertical="top" wrapText="1"/>
    </xf>
    <xf numFmtId="0" fontId="29" fillId="5" borderId="1" xfId="1" applyFont="1" applyFill="1" applyBorder="1" applyAlignment="1">
      <alignment vertical="top" wrapText="1"/>
    </xf>
    <xf numFmtId="0" fontId="31" fillId="5" borderId="1" xfId="0" applyFont="1" applyFill="1" applyBorder="1" applyAlignment="1">
      <alignment vertical="top" wrapText="1"/>
    </xf>
    <xf numFmtId="0" fontId="29" fillId="5" borderId="1" xfId="1" applyFont="1" applyFill="1" applyBorder="1" applyAlignment="1">
      <alignment horizontal="center" vertical="center" wrapText="1"/>
    </xf>
    <xf numFmtId="0" fontId="3" fillId="5" borderId="0" xfId="1" applyFont="1" applyFill="1" applyAlignment="1">
      <alignment vertical="top" wrapText="1"/>
    </xf>
    <xf numFmtId="0" fontId="2" fillId="5" borderId="0" xfId="1" applyFont="1" applyFill="1" applyAlignment="1">
      <alignment vertical="top" wrapText="1"/>
    </xf>
    <xf numFmtId="0" fontId="5" fillId="5" borderId="0" xfId="1" applyFont="1" applyFill="1" applyAlignment="1">
      <alignment vertical="top" wrapText="1"/>
    </xf>
    <xf numFmtId="0" fontId="4" fillId="5" borderId="0" xfId="1" applyFont="1" applyFill="1" applyAlignment="1">
      <alignment vertical="top"/>
    </xf>
    <xf numFmtId="0" fontId="6" fillId="5" borderId="0" xfId="1" applyFont="1" applyFill="1" applyAlignment="1">
      <alignment vertical="top" wrapText="1"/>
    </xf>
    <xf numFmtId="164" fontId="5" fillId="5" borderId="0" xfId="1" applyNumberFormat="1" applyFont="1" applyFill="1" applyAlignment="1">
      <alignment vertical="top" wrapText="1"/>
    </xf>
    <xf numFmtId="0" fontId="10" fillId="5" borderId="0" xfId="1" applyFont="1" applyFill="1" applyAlignment="1">
      <alignment vertical="top" wrapText="1"/>
    </xf>
    <xf numFmtId="165" fontId="11" fillId="5" borderId="0" xfId="1" applyNumberFormat="1" applyFont="1" applyFill="1" applyAlignment="1">
      <alignment horizontal="left" vertical="top"/>
    </xf>
    <xf numFmtId="0" fontId="12" fillId="5" borderId="0" xfId="1" applyFont="1" applyFill="1" applyAlignment="1">
      <alignment vertical="top" wrapText="1"/>
    </xf>
    <xf numFmtId="0" fontId="8" fillId="5" borderId="0" xfId="1" applyFont="1" applyFill="1" applyAlignment="1">
      <alignment vertical="top" wrapText="1"/>
    </xf>
    <xf numFmtId="0" fontId="5" fillId="5" borderId="0" xfId="1" applyFont="1" applyFill="1" applyAlignment="1">
      <alignment horizontal="left" vertical="top" wrapText="1"/>
    </xf>
    <xf numFmtId="0" fontId="4" fillId="5" borderId="0" xfId="1" applyFont="1" applyFill="1" applyAlignment="1">
      <alignment vertical="top" wrapText="1"/>
    </xf>
    <xf numFmtId="0" fontId="1" fillId="5" borderId="0" xfId="1" applyFill="1" applyAlignment="1">
      <alignment vertical="top" wrapText="1"/>
    </xf>
    <xf numFmtId="0" fontId="29" fillId="5" borderId="15" xfId="0" applyFont="1" applyFill="1" applyBorder="1" applyAlignment="1">
      <alignment vertical="top" wrapText="1"/>
    </xf>
    <xf numFmtId="0" fontId="29" fillId="5" borderId="15" xfId="0" applyFont="1" applyFill="1" applyBorder="1" applyAlignment="1">
      <alignment vertical="top"/>
    </xf>
    <xf numFmtId="0" fontId="29" fillId="5" borderId="15" xfId="1" applyFont="1" applyFill="1" applyBorder="1" applyAlignment="1">
      <alignment vertical="top" wrapText="1"/>
    </xf>
    <xf numFmtId="0" fontId="30" fillId="5" borderId="15" xfId="0" applyFont="1" applyFill="1" applyBorder="1"/>
    <xf numFmtId="0" fontId="29" fillId="0" borderId="15" xfId="0" applyFont="1" applyBorder="1"/>
    <xf numFmtId="0" fontId="29" fillId="0" borderId="1" xfId="1" applyFont="1" applyBorder="1" applyAlignment="1">
      <alignment vertical="top" wrapText="1"/>
    </xf>
    <xf numFmtId="0" fontId="29" fillId="5" borderId="16" xfId="1" applyFont="1" applyFill="1" applyBorder="1" applyAlignment="1">
      <alignment vertical="top" wrapText="1"/>
    </xf>
    <xf numFmtId="0" fontId="29" fillId="5" borderId="16" xfId="0" applyFont="1" applyFill="1" applyBorder="1" applyAlignment="1">
      <alignment vertical="top" wrapText="1"/>
    </xf>
    <xf numFmtId="0" fontId="39" fillId="5" borderId="1" xfId="0" applyFont="1" applyFill="1" applyBorder="1" applyAlignment="1">
      <alignment horizontal="left" wrapText="1"/>
    </xf>
    <xf numFmtId="0" fontId="10" fillId="0" borderId="11" xfId="1" applyFont="1" applyBorder="1" applyAlignment="1">
      <alignment horizontal="center" vertical="center" wrapText="1"/>
    </xf>
    <xf numFmtId="0" fontId="10" fillId="0" borderId="12" xfId="1" applyFont="1" applyBorder="1" applyAlignment="1">
      <alignment horizontal="center" vertical="center" wrapText="1"/>
    </xf>
    <xf numFmtId="4" fontId="29" fillId="0" borderId="0" xfId="1" applyNumberFormat="1" applyFont="1" applyAlignment="1">
      <alignment horizontal="center" vertical="center" wrapText="1"/>
    </xf>
    <xf numFmtId="0" fontId="29" fillId="0" borderId="1" xfId="1" applyFont="1" applyBorder="1" applyAlignment="1">
      <alignment vertical="center" wrapText="1"/>
    </xf>
    <xf numFmtId="0" fontId="29" fillId="0" borderId="1" xfId="1" applyFont="1" applyBorder="1" applyAlignment="1">
      <alignment horizontal="center" vertical="center" wrapText="1"/>
    </xf>
    <xf numFmtId="0" fontId="28" fillId="0" borderId="1" xfId="1" applyFont="1" applyBorder="1" applyAlignment="1">
      <alignment vertical="top" wrapText="1"/>
    </xf>
    <xf numFmtId="0" fontId="43" fillId="0" borderId="1" xfId="0" applyFont="1" applyBorder="1" applyAlignment="1">
      <alignment vertical="center" wrapText="1"/>
    </xf>
    <xf numFmtId="0" fontId="4" fillId="0" borderId="11" xfId="1" applyFont="1" applyBorder="1" applyAlignment="1">
      <alignment horizontal="center" vertical="top" wrapText="1"/>
    </xf>
    <xf numFmtId="0" fontId="4" fillId="0" borderId="12" xfId="1" applyFont="1" applyBorder="1" applyAlignment="1">
      <alignment horizontal="center" vertical="top" wrapText="1"/>
    </xf>
    <xf numFmtId="0" fontId="27" fillId="0" borderId="1" xfId="1" applyFont="1" applyBorder="1" applyAlignment="1">
      <alignment horizontal="center" vertical="top" wrapText="1"/>
    </xf>
    <xf numFmtId="0" fontId="39" fillId="0" borderId="13" xfId="0" applyFont="1" applyBorder="1" applyAlignment="1">
      <alignment horizontal="left" wrapText="1"/>
    </xf>
    <xf numFmtId="0" fontId="5" fillId="0" borderId="1" xfId="1" applyFont="1" applyBorder="1" applyAlignment="1">
      <alignment horizontal="left" vertical="center" wrapText="1"/>
    </xf>
    <xf numFmtId="0" fontId="44" fillId="5" borderId="13" xfId="0" applyFont="1" applyFill="1" applyBorder="1" applyAlignment="1">
      <alignment horizontal="left" wrapText="1"/>
    </xf>
    <xf numFmtId="0" fontId="39" fillId="0" borderId="18" xfId="0" applyFont="1" applyBorder="1" applyAlignment="1">
      <alignment horizontal="left" wrapText="1"/>
    </xf>
    <xf numFmtId="0" fontId="44" fillId="5" borderId="18" xfId="0" applyFont="1" applyFill="1" applyBorder="1" applyAlignment="1">
      <alignment horizontal="left" wrapText="1"/>
    </xf>
    <xf numFmtId="0" fontId="12" fillId="5" borderId="1" xfId="1" applyFont="1" applyFill="1" applyBorder="1" applyAlignment="1">
      <alignment horizontal="left" vertical="center" wrapText="1"/>
    </xf>
    <xf numFmtId="0" fontId="4" fillId="0" borderId="19" xfId="1" applyFont="1" applyBorder="1" applyAlignment="1">
      <alignment horizontal="center" vertical="center" wrapText="1"/>
    </xf>
    <xf numFmtId="0" fontId="4" fillId="0" borderId="20" xfId="1" applyFont="1" applyBorder="1" applyAlignment="1">
      <alignment horizontal="center" vertical="center" wrapText="1"/>
    </xf>
    <xf numFmtId="0" fontId="45" fillId="0" borderId="0" xfId="0" applyFont="1"/>
    <xf numFmtId="0" fontId="45" fillId="0" borderId="0" xfId="0" applyFont="1" applyAlignment="1">
      <alignment wrapText="1"/>
    </xf>
    <xf numFmtId="0" fontId="45" fillId="8" borderId="0" xfId="0" applyFont="1" applyFill="1"/>
    <xf numFmtId="0" fontId="45" fillId="8" borderId="0" xfId="0" applyFont="1" applyFill="1" applyAlignment="1">
      <alignment wrapText="1"/>
    </xf>
    <xf numFmtId="0" fontId="45" fillId="0" borderId="0" xfId="0" applyFont="1" applyAlignment="1">
      <alignment horizontal="left"/>
    </xf>
    <xf numFmtId="0" fontId="45" fillId="0" borderId="0" xfId="0" applyFont="1" applyAlignment="1">
      <alignment horizontal="left" vertical="top"/>
    </xf>
    <xf numFmtId="0" fontId="0" fillId="0" borderId="0" xfId="0" applyAlignment="1">
      <alignment vertical="top" wrapText="1"/>
    </xf>
    <xf numFmtId="0" fontId="46" fillId="2" borderId="3" xfId="0" applyFont="1" applyFill="1" applyBorder="1" applyAlignment="1">
      <alignment horizontal="left" vertical="top" wrapText="1"/>
    </xf>
    <xf numFmtId="0" fontId="4" fillId="9" borderId="21" xfId="1" applyFont="1" applyFill="1" applyBorder="1" applyAlignment="1">
      <alignment horizontal="center" vertical="center" wrapText="1"/>
    </xf>
    <xf numFmtId="0" fontId="46" fillId="2" borderId="25" xfId="0" applyFont="1" applyFill="1" applyBorder="1" applyAlignment="1">
      <alignment vertical="top" wrapText="1"/>
    </xf>
    <xf numFmtId="0" fontId="5" fillId="3" borderId="0" xfId="1" applyFont="1" applyFill="1" applyAlignment="1">
      <alignment horizontal="center" vertical="center" wrapText="1"/>
    </xf>
    <xf numFmtId="0" fontId="5" fillId="0" borderId="0" xfId="1" applyFont="1" applyAlignment="1">
      <alignment horizontal="left" wrapText="1"/>
    </xf>
    <xf numFmtId="0" fontId="5" fillId="3" borderId="0" xfId="1" applyFont="1" applyFill="1" applyAlignment="1">
      <alignment horizontal="left" wrapText="1"/>
    </xf>
    <xf numFmtId="0" fontId="1" fillId="0" borderId="0" xfId="1" applyAlignment="1">
      <alignment horizontal="left" wrapText="1"/>
    </xf>
    <xf numFmtId="0" fontId="47" fillId="0" borderId="0" xfId="0" applyFont="1"/>
    <xf numFmtId="0" fontId="9" fillId="0" borderId="0" xfId="1" applyFont="1" applyAlignment="1">
      <alignment horizontal="left" vertical="top" wrapText="1"/>
    </xf>
    <xf numFmtId="0" fontId="14" fillId="0" borderId="0" xfId="1" applyFont="1" applyAlignment="1">
      <alignment horizontal="center" vertical="center"/>
    </xf>
    <xf numFmtId="0" fontId="5" fillId="0" borderId="0" xfId="1" applyFont="1" applyAlignment="1">
      <alignment horizontal="left" vertical="top" wrapText="1"/>
    </xf>
    <xf numFmtId="0" fontId="6" fillId="0" borderId="0" xfId="1" applyFont="1" applyAlignment="1">
      <alignment horizontal="center" vertical="top"/>
    </xf>
    <xf numFmtId="0" fontId="4" fillId="0" borderId="0" xfId="1" applyFont="1" applyAlignment="1">
      <alignment vertical="top" wrapText="1"/>
    </xf>
    <xf numFmtId="0" fontId="12" fillId="0" borderId="0" xfId="1" applyFont="1" applyAlignment="1">
      <alignment vertical="top" wrapText="1"/>
    </xf>
    <xf numFmtId="0" fontId="4" fillId="0" borderId="0" xfId="1" applyFont="1" applyAlignment="1">
      <alignment horizontal="left" vertical="top"/>
    </xf>
    <xf numFmtId="0" fontId="3" fillId="0" borderId="0" xfId="1" applyFont="1" applyAlignment="1">
      <alignment horizontal="center" vertical="top" wrapText="1"/>
    </xf>
    <xf numFmtId="0" fontId="2" fillId="2" borderId="1" xfId="1"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0" fontId="6" fillId="0" borderId="0" xfId="1" applyFont="1" applyAlignment="1">
      <alignment horizontal="left" vertical="top" wrapText="1"/>
    </xf>
    <xf numFmtId="0" fontId="5" fillId="0" borderId="0" xfId="1" applyFont="1" applyAlignment="1">
      <alignment horizontal="center" vertical="top" wrapText="1"/>
    </xf>
    <xf numFmtId="0" fontId="5" fillId="0" borderId="0" xfId="0" applyFont="1" applyAlignment="1">
      <alignment vertical="top" wrapText="1"/>
    </xf>
    <xf numFmtId="0" fontId="2" fillId="2" borderId="1" xfId="1" applyFont="1" applyFill="1" applyBorder="1" applyAlignment="1">
      <alignment vertical="top" wrapText="1"/>
    </xf>
    <xf numFmtId="0" fontId="3" fillId="0" borderId="0" xfId="1" applyFont="1" applyAlignment="1">
      <alignment horizontal="left" vertical="top" wrapText="1"/>
    </xf>
    <xf numFmtId="0" fontId="10" fillId="0" borderId="0" xfId="1" applyFont="1" applyAlignment="1">
      <alignment vertical="top" wrapText="1"/>
    </xf>
    <xf numFmtId="0" fontId="34" fillId="0" borderId="0" xfId="1" applyFont="1" applyAlignment="1">
      <alignment horizontal="center" vertical="top" wrapText="1"/>
    </xf>
    <xf numFmtId="0" fontId="29" fillId="2" borderId="1" xfId="1" applyFont="1" applyFill="1" applyBorder="1" applyAlignment="1">
      <alignment horizontal="left" vertical="top" wrapText="1"/>
    </xf>
    <xf numFmtId="0" fontId="35" fillId="0" borderId="0" xfId="1" applyFont="1" applyAlignment="1">
      <alignment horizontal="left" vertical="top" wrapText="1"/>
    </xf>
    <xf numFmtId="0" fontId="10" fillId="0" borderId="0" xfId="1" applyFont="1" applyAlignment="1">
      <alignment horizontal="center" vertical="center"/>
    </xf>
    <xf numFmtId="0" fontId="10" fillId="0" borderId="0" xfId="1" applyFont="1" applyAlignment="1">
      <alignment horizontal="center" vertical="top"/>
    </xf>
    <xf numFmtId="0" fontId="29" fillId="0" borderId="0" xfId="1" applyFont="1" applyAlignment="1">
      <alignment vertical="top" wrapText="1"/>
    </xf>
    <xf numFmtId="0" fontId="10" fillId="0" borderId="0" xfId="1" applyFont="1" applyAlignment="1">
      <alignment horizontal="left" vertical="top"/>
    </xf>
    <xf numFmtId="0" fontId="29" fillId="0" borderId="0" xfId="1" applyFont="1" applyAlignment="1">
      <alignment horizontal="left" vertical="top" wrapText="1"/>
    </xf>
    <xf numFmtId="0" fontId="12" fillId="0" borderId="0" xfId="3" applyFont="1" applyAlignment="1">
      <alignment vertical="top" wrapText="1"/>
    </xf>
    <xf numFmtId="0" fontId="5" fillId="0" borderId="0" xfId="0" applyFont="1" applyAlignment="1">
      <alignment horizontal="center" vertical="top" wrapText="1"/>
    </xf>
    <xf numFmtId="0" fontId="3" fillId="0" borderId="24" xfId="1" applyFont="1" applyBorder="1" applyAlignment="1">
      <alignment horizontal="center" vertical="top" wrapText="1"/>
    </xf>
    <xf numFmtId="0" fontId="4" fillId="0" borderId="20" xfId="1" applyFont="1" applyBorder="1" applyAlignment="1">
      <alignment vertical="top" wrapText="1"/>
    </xf>
    <xf numFmtId="0" fontId="2" fillId="2" borderId="15" xfId="1" applyFont="1" applyFill="1" applyBorder="1" applyAlignment="1">
      <alignment horizontal="left" vertical="top" wrapText="1"/>
    </xf>
    <xf numFmtId="0" fontId="2" fillId="2" borderId="23" xfId="1" applyFont="1" applyFill="1" applyBorder="1" applyAlignment="1">
      <alignment horizontal="left" vertical="top" wrapText="1"/>
    </xf>
    <xf numFmtId="0" fontId="2" fillId="2" borderId="22" xfId="1" applyFont="1" applyFill="1" applyBorder="1" applyAlignment="1">
      <alignment horizontal="left" vertical="top" wrapText="1"/>
    </xf>
  </cellXfs>
  <cellStyles count="6">
    <cellStyle name="Navadno" xfId="0" builtinId="0"/>
    <cellStyle name="Navadno 2" xfId="2" xr:uid="{428AD10C-67AE-4B11-B6E2-3124320B6576}"/>
    <cellStyle name="Navadno 3" xfId="4" xr:uid="{095B6CF4-D87C-4754-B28B-F6EF05D159DF}"/>
    <cellStyle name="Navadno 4" xfId="5" xr:uid="{90E69F1C-7C88-41C8-8824-01A534A20696}"/>
    <cellStyle name="Normal_Programi dela 2011 Elektro Sprotno dopolnjevanje" xfId="1" xr:uid="{FD9673C4-CA73-4502-87C3-763192ED05FC}"/>
    <cellStyle name="Normal_Sheet1 2 2" xfId="3" xr:uid="{98B403D3-5F95-4DC8-8076-CFC04151AB8A}"/>
  </cellStyles>
  <dxfs count="3232">
    <dxf>
      <font>
        <b/>
        <i val="0"/>
        <strike val="0"/>
        <condense val="0"/>
        <extend val="0"/>
        <outline val="0"/>
        <shadow val="0"/>
        <u val="none"/>
        <vertAlign val="baseline"/>
        <sz val="9"/>
        <color rgb="FF000000"/>
        <name val="Arial"/>
        <family val="2"/>
        <charset val="238"/>
        <scheme val="none"/>
      </font>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rgb="FF000000"/>
        <name val="Arial"/>
        <family val="2"/>
        <charset val="238"/>
        <scheme val="none"/>
      </font>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9"/>
        <color rgb="FF000000"/>
        <name val="Arial"/>
        <family val="2"/>
        <charset val="238"/>
        <scheme val="none"/>
      </font>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i val="0"/>
        <strike val="0"/>
        <condense val="0"/>
        <extend val="0"/>
        <outline val="0"/>
        <shadow val="0"/>
        <u val="none"/>
        <vertAlign val="baseline"/>
        <sz val="9"/>
        <color rgb="FF000000"/>
        <name val="Arial"/>
        <family val="2"/>
        <charset val="238"/>
        <scheme val="none"/>
      </font>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i val="0"/>
        <strike val="0"/>
        <condense val="0"/>
        <extend val="0"/>
        <outline val="0"/>
        <shadow val="0"/>
        <u val="none"/>
        <vertAlign val="baseline"/>
        <sz val="9"/>
        <color rgb="FF000000"/>
        <name val="Arial"/>
        <family val="2"/>
        <charset val="238"/>
        <scheme val="none"/>
      </font>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i val="0"/>
        <strike val="0"/>
        <condense val="0"/>
        <extend val="0"/>
        <outline val="0"/>
        <shadow val="0"/>
        <u val="none"/>
        <vertAlign val="baseline"/>
        <sz val="9"/>
        <color rgb="FF000000"/>
        <name val="Arial"/>
        <family val="2"/>
        <charset val="238"/>
        <scheme val="none"/>
      </font>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i val="0"/>
        <strike val="0"/>
        <condense val="0"/>
        <extend val="0"/>
        <outline val="0"/>
        <shadow val="0"/>
        <u val="none"/>
        <vertAlign val="baseline"/>
        <sz val="9"/>
        <color rgb="FF000000"/>
        <name val="Arial"/>
        <family val="2"/>
        <charset val="238"/>
        <scheme val="none"/>
      </font>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i val="0"/>
        <strike val="0"/>
        <condense val="0"/>
        <extend val="0"/>
        <outline val="0"/>
        <shadow val="0"/>
        <u val="none"/>
        <vertAlign val="baseline"/>
        <sz val="9"/>
        <color rgb="FF000000"/>
        <name val="Arial"/>
        <family val="2"/>
        <charset val="238"/>
        <scheme val="none"/>
      </font>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i val="0"/>
        <strike val="0"/>
        <condense val="0"/>
        <extend val="0"/>
        <outline val="0"/>
        <shadow val="0"/>
        <u val="none"/>
        <vertAlign val="baseline"/>
        <sz val="8"/>
        <color rgb="FF000000"/>
        <name val="Arial"/>
        <family val="2"/>
        <charset val="238"/>
        <scheme val="none"/>
      </font>
    </dxf>
    <dxf>
      <font>
        <b/>
        <i val="0"/>
        <strike val="0"/>
        <condense val="0"/>
        <extend val="0"/>
        <outline val="0"/>
        <shadow val="0"/>
        <u val="none"/>
        <vertAlign val="baseline"/>
        <sz val="8"/>
        <color indexed="8"/>
        <name val="Arial"/>
        <family val="2"/>
        <charset val="238"/>
        <scheme val="none"/>
      </font>
      <alignment horizontal="left" vertical="top" textRotation="0" wrapText="1" indent="0" justifyLastLine="0" shrinkToFit="0" readingOrder="0"/>
    </dxf>
    <dxf>
      <font>
        <b/>
        <i val="0"/>
        <strike val="0"/>
        <condense val="0"/>
        <extend val="0"/>
        <outline val="0"/>
        <shadow val="0"/>
        <u val="none"/>
        <vertAlign val="baseline"/>
        <sz val="8"/>
        <color indexed="8"/>
        <name val="Arial"/>
        <family val="2"/>
        <charset val="238"/>
        <scheme val="none"/>
      </font>
      <alignment horizontal="left" vertical="top" textRotation="0" wrapText="1" indent="0" justifyLastLine="0" shrinkToFit="0" readingOrder="0"/>
    </dxf>
    <dxf>
      <font>
        <b/>
        <i val="0"/>
        <strike val="0"/>
        <condense val="0"/>
        <extend val="0"/>
        <outline val="0"/>
        <shadow val="0"/>
        <u val="none"/>
        <vertAlign val="baseline"/>
        <sz val="8"/>
        <color indexed="8"/>
        <name val="Arial"/>
        <family val="2"/>
        <charset val="238"/>
        <scheme val="none"/>
      </font>
      <alignment horizontal="left" vertical="top" textRotation="0" wrapText="1" indent="0" justifyLastLine="0" shrinkToFit="0" readingOrder="0"/>
    </dxf>
    <dxf>
      <font>
        <b/>
        <i val="0"/>
        <strike val="0"/>
        <condense val="0"/>
        <extend val="0"/>
        <outline val="0"/>
        <shadow val="0"/>
        <u val="none"/>
        <vertAlign val="baseline"/>
        <sz val="9"/>
        <color rgb="FF000000"/>
        <name val="Arial"/>
        <family val="2"/>
        <charset val="238"/>
        <scheme val="none"/>
      </font>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i val="0"/>
        <strike val="0"/>
        <condense val="0"/>
        <extend val="0"/>
        <outline val="0"/>
        <shadow val="0"/>
        <u val="none"/>
        <vertAlign val="baseline"/>
        <sz val="9"/>
        <color rgb="FF000000"/>
        <name val="Arial"/>
        <family val="2"/>
        <charset val="238"/>
        <scheme val="none"/>
      </font>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i val="0"/>
        <strike val="0"/>
        <condense val="0"/>
        <extend val="0"/>
        <outline val="0"/>
        <shadow val="0"/>
        <u val="none"/>
        <vertAlign val="baseline"/>
        <sz val="9"/>
        <color rgb="FF000000"/>
        <name val="Arial"/>
        <family val="2"/>
        <charset val="238"/>
        <scheme val="none"/>
      </font>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i val="0"/>
        <strike val="0"/>
        <condense val="0"/>
        <extend val="0"/>
        <outline val="0"/>
        <shadow val="0"/>
        <u val="none"/>
        <vertAlign val="baseline"/>
        <sz val="9"/>
        <color rgb="FF000000"/>
        <name val="Arial"/>
        <family val="2"/>
        <charset val="238"/>
        <scheme val="none"/>
      </font>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i val="0"/>
        <strike val="0"/>
        <condense val="0"/>
        <extend val="0"/>
        <outline val="0"/>
        <shadow val="0"/>
        <u val="none"/>
        <vertAlign val="baseline"/>
        <sz val="9"/>
        <color rgb="FF000000"/>
        <name val="Arial"/>
        <family val="2"/>
        <charset val="238"/>
        <scheme val="none"/>
      </font>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i val="0"/>
        <strike val="0"/>
        <condense val="0"/>
        <extend val="0"/>
        <outline val="0"/>
        <shadow val="0"/>
        <u val="none"/>
        <vertAlign val="baseline"/>
        <sz val="9"/>
        <color rgb="FF000000"/>
        <name val="Arial"/>
        <family val="2"/>
        <charset val="238"/>
        <scheme val="none"/>
      </font>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i val="0"/>
        <strike val="0"/>
        <condense val="0"/>
        <extend val="0"/>
        <outline val="0"/>
        <shadow val="0"/>
        <u val="none"/>
        <vertAlign val="baseline"/>
        <sz val="9"/>
        <color rgb="FF000000"/>
        <name val="Arial"/>
        <family val="2"/>
        <charset val="238"/>
        <scheme val="none"/>
      </font>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i val="0"/>
        <strike val="0"/>
        <condense val="0"/>
        <extend val="0"/>
        <outline val="0"/>
        <shadow val="0"/>
        <u val="none"/>
        <vertAlign val="baseline"/>
        <sz val="9"/>
        <color rgb="FF000000"/>
        <name val="Arial"/>
        <family val="2"/>
        <charset val="238"/>
        <scheme val="none"/>
      </font>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i val="0"/>
        <strike val="0"/>
        <condense val="0"/>
        <extend val="0"/>
        <outline val="0"/>
        <shadow val="0"/>
        <u val="none"/>
        <vertAlign val="baseline"/>
        <sz val="9"/>
        <color rgb="FF000000"/>
        <name val="Arial"/>
        <family val="2"/>
        <charset val="238"/>
        <scheme val="none"/>
      </font>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i val="0"/>
        <strike val="0"/>
        <condense val="0"/>
        <extend val="0"/>
        <outline val="0"/>
        <shadow val="0"/>
        <u val="none"/>
        <vertAlign val="baseline"/>
        <sz val="9"/>
        <color rgb="FF000000"/>
        <name val="Arial"/>
        <family val="2"/>
        <charset val="238"/>
        <scheme val="none"/>
      </font>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i val="0"/>
        <strike val="0"/>
        <condense val="0"/>
        <extend val="0"/>
        <outline val="0"/>
        <shadow val="0"/>
        <u val="none"/>
        <vertAlign val="baseline"/>
        <sz val="9"/>
        <color rgb="FF000000"/>
        <name val="Arial"/>
        <family val="2"/>
        <charset val="238"/>
        <scheme val="none"/>
      </font>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i val="0"/>
        <strike val="0"/>
        <condense val="0"/>
        <extend val="0"/>
        <outline val="0"/>
        <shadow val="0"/>
        <u val="none"/>
        <vertAlign val="baseline"/>
        <sz val="9"/>
        <color rgb="FF000000"/>
        <name val="Arial"/>
        <family val="2"/>
        <charset val="238"/>
        <scheme val="none"/>
      </font>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rial"/>
        <family val="2"/>
        <charset val="238"/>
        <scheme val="none"/>
      </font>
      <numFmt numFmtId="165" formatCode="[$-409]d\-mmm\-yyyy;@"/>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numFmt numFmtId="166" formatCode="[$-424]d/\ mmmm\ yyyy;@"/>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dxf>
      <font>
        <strike val="0"/>
        <outline val="0"/>
        <shadow val="0"/>
        <u val="none"/>
        <vertAlign val="baseline"/>
        <sz val="9"/>
        <name val="Arial"/>
        <family val="2"/>
        <charset val="238"/>
        <scheme val="none"/>
      </font>
      <fill>
        <patternFill patternType="none">
          <fgColor indexed="64"/>
          <bgColor auto="1"/>
        </patternFill>
      </fill>
    </dxf>
    <dxf>
      <font>
        <b/>
        <i val="0"/>
        <strike val="0"/>
        <condense val="0"/>
        <extend val="0"/>
        <outline val="0"/>
        <shadow val="0"/>
        <u val="none"/>
        <vertAlign val="baseline"/>
        <sz val="9"/>
        <color auto="1"/>
        <name val="Arial"/>
        <family val="2"/>
        <charset val="238"/>
        <scheme val="none"/>
      </font>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indexed="64"/>
          <bgColor auto="1"/>
        </patternFill>
      </fill>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indexed="64"/>
          <bgColor auto="1"/>
        </patternFill>
      </fill>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rgb="FF000000"/>
        <name val="Arial"/>
        <family val="2"/>
        <charset val="238"/>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strike val="0"/>
        <outline val="0"/>
        <shadow val="0"/>
        <u val="none"/>
        <vertAlign val="baseline"/>
        <sz val="9"/>
        <color rgb="FF000000"/>
        <name val="Arial"/>
        <family val="2"/>
        <charset val="238"/>
        <scheme val="none"/>
      </font>
      <fill>
        <patternFill patternType="none">
          <fgColor indexed="64"/>
          <bgColor auto="1"/>
        </patternFill>
      </fill>
    </dxf>
    <dxf>
      <border outline="0">
        <top style="medium">
          <color rgb="FF000000"/>
        </top>
      </border>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9"/>
        <color rgb="FF000000"/>
        <name val="Arial"/>
        <family val="2"/>
        <scheme val="none"/>
      </font>
      <fill>
        <patternFill patternType="none">
          <fgColor indexed="64"/>
          <bgColor auto="1"/>
        </patternFill>
      </fill>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general"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center"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rial"/>
        <family val="2"/>
        <charset val="238"/>
        <scheme val="none"/>
      </font>
      <numFmt numFmtId="165" formatCode="[$-409]d\-mmm\-yyyy;@"/>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numFmt numFmtId="166" formatCode="[$-424]d/\ mmmm\ yyyy;@"/>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dxf>
      <font>
        <strike val="0"/>
        <outline val="0"/>
        <shadow val="0"/>
        <u val="none"/>
        <vertAlign val="baseline"/>
        <sz val="9"/>
        <name val="Arial"/>
        <family val="2"/>
        <charset val="238"/>
        <scheme val="none"/>
      </font>
      <fill>
        <patternFill patternType="none">
          <fgColor indexed="64"/>
          <bgColor auto="1"/>
        </patternFill>
      </fill>
    </dxf>
    <dxf>
      <font>
        <b/>
        <i val="0"/>
        <strike val="0"/>
        <condense val="0"/>
        <extend val="0"/>
        <outline val="0"/>
        <shadow val="0"/>
        <u val="none"/>
        <vertAlign val="baseline"/>
        <sz val="9"/>
        <color auto="1"/>
        <name val="Arial"/>
        <family val="2"/>
        <charset val="238"/>
        <scheme val="none"/>
      </font>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rgb="FF000000"/>
          <bgColor auto="1"/>
        </patternFill>
      </fill>
    </dxf>
    <dxf>
      <font>
        <b val="0"/>
        <i val="0"/>
        <strike val="0"/>
        <condense val="0"/>
        <extend val="0"/>
        <outline val="0"/>
        <shadow val="0"/>
        <u val="none"/>
        <vertAlign val="baseline"/>
        <sz val="9"/>
        <color auto="1"/>
        <name val="Arial"/>
        <family val="2"/>
        <charset val="238"/>
        <scheme val="none"/>
      </font>
      <fill>
        <patternFill patternType="none">
          <fgColor rgb="FF000000"/>
          <bgColor auto="1"/>
        </patternFill>
      </fill>
      <alignment horizontal="general"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indexed="64"/>
          <bgColor auto="1"/>
        </patternFill>
      </fill>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rgb="FF000000"/>
        <name val="Arial"/>
        <family val="2"/>
        <charset val="238"/>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strike val="0"/>
        <outline val="0"/>
        <shadow val="0"/>
        <u val="none"/>
        <vertAlign val="baseline"/>
        <sz val="9"/>
        <color rgb="FF000000"/>
        <name val="Arial"/>
        <family val="2"/>
        <charset val="238"/>
        <scheme val="none"/>
      </font>
      <fill>
        <patternFill patternType="none">
          <fgColor rgb="FF000000"/>
          <bgColor auto="1"/>
        </patternFill>
      </fill>
    </dxf>
    <dxf>
      <border outline="0">
        <top style="medium">
          <color rgb="FF000000"/>
        </top>
      </border>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rgb="FF000000"/>
        <name val="Arial"/>
        <family val="2"/>
        <scheme val="none"/>
      </font>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center"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rial"/>
        <family val="2"/>
        <charset val="238"/>
        <scheme val="none"/>
      </font>
      <numFmt numFmtId="165" formatCode="[$-409]d\-mmm\-yyyy;@"/>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numFmt numFmtId="166" formatCode="[$-424]d/\ mmmm\ yyyy;@"/>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0"/>
        <color auto="1"/>
        <name val="Arial"/>
        <family val="2"/>
        <charset val="238"/>
        <scheme val="none"/>
      </font>
      <alignment horizontal="left" vertical="top" textRotation="0" wrapText="1" indent="0" justifyLastLine="0" shrinkToFit="0" readingOrder="0"/>
    </dxf>
    <dxf>
      <font>
        <strike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9"/>
        <color auto="1"/>
        <name val="Arial"/>
        <family val="2"/>
        <charset val="238"/>
        <scheme val="none"/>
      </font>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rgb="FF000000"/>
          <bgColor auto="1"/>
        </patternFill>
      </fill>
    </dxf>
    <dxf>
      <font>
        <b val="0"/>
        <i val="0"/>
        <strike val="0"/>
        <condense val="0"/>
        <extend val="0"/>
        <outline val="0"/>
        <shadow val="0"/>
        <u val="none"/>
        <vertAlign val="baseline"/>
        <sz val="9"/>
        <color auto="1"/>
        <name val="Arial"/>
        <family val="2"/>
        <charset val="238"/>
        <scheme val="none"/>
      </font>
      <fill>
        <patternFill patternType="none">
          <fgColor rgb="FF000000"/>
          <bgColor auto="1"/>
        </patternFill>
      </fill>
      <alignment horizontal="general"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indexed="64"/>
          <bgColor auto="1"/>
        </patternFill>
      </fill>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rgb="FF000000"/>
        <name val="Arial"/>
        <family val="2"/>
        <charset val="238"/>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strike val="0"/>
        <outline val="0"/>
        <shadow val="0"/>
        <u val="none"/>
        <vertAlign val="baseline"/>
        <sz val="9"/>
        <color rgb="FF000000"/>
        <name val="Arial"/>
        <family val="2"/>
        <charset val="238"/>
        <scheme val="none"/>
      </font>
      <fill>
        <patternFill patternType="none">
          <fgColor rgb="FF000000"/>
          <bgColor auto="1"/>
        </patternFill>
      </fill>
    </dxf>
    <dxf>
      <border outline="0">
        <top style="medium">
          <color rgb="FF000000"/>
        </top>
      </border>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rgb="FF000000"/>
        <name val="Arial"/>
        <family val="2"/>
        <scheme val="none"/>
      </font>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general"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center"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rial"/>
        <family val="2"/>
        <charset val="238"/>
        <scheme val="none"/>
      </font>
      <numFmt numFmtId="165" formatCode="[$-409]d\-mmm\-yyyy;@"/>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numFmt numFmtId="166" formatCode="[$-424]d/\ mmmm\ yyyy;@"/>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dxf>
      <font>
        <b/>
        <strike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9"/>
        <color auto="1"/>
        <name val="Arial"/>
        <family val="2"/>
        <charset val="238"/>
        <scheme val="none"/>
      </font>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rgb="FF000000"/>
          <bgColor auto="1"/>
        </patternFill>
      </fill>
    </dxf>
    <dxf>
      <font>
        <b val="0"/>
        <i val="0"/>
        <strike val="0"/>
        <condense val="0"/>
        <extend val="0"/>
        <outline val="0"/>
        <shadow val="0"/>
        <u val="none"/>
        <vertAlign val="baseline"/>
        <sz val="9"/>
        <color auto="1"/>
        <name val="Arial"/>
        <family val="2"/>
        <charset val="238"/>
        <scheme val="none"/>
      </font>
      <fill>
        <patternFill patternType="none">
          <fgColor rgb="FF000000"/>
          <bgColor auto="1"/>
        </patternFill>
      </fill>
      <alignment horizontal="general"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indexed="64"/>
          <bgColor auto="1"/>
        </patternFill>
      </fill>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strike val="0"/>
        <outline val="0"/>
        <shadow val="0"/>
        <u val="none"/>
        <vertAlign val="baseline"/>
        <sz val="9"/>
        <color rgb="FF000000"/>
        <name val="Arial"/>
        <family val="2"/>
        <charset val="238"/>
        <scheme val="none"/>
      </font>
      <fill>
        <patternFill patternType="none">
          <fgColor rgb="FF000000"/>
          <bgColor auto="1"/>
        </patternFill>
      </fill>
    </dxf>
    <dxf>
      <border outline="0">
        <top style="medium">
          <color rgb="FF000000"/>
        </top>
      </border>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general"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center"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rial"/>
        <family val="2"/>
        <charset val="238"/>
        <scheme val="none"/>
      </font>
      <numFmt numFmtId="165" formatCode="[$-409]d\-mmm\-yyyy;@"/>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numFmt numFmtId="166" formatCode="[$-424]d/\ mmmm\ yyyy;@"/>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dxf>
      <font>
        <strike val="0"/>
        <outline val="0"/>
        <shadow val="0"/>
        <u val="none"/>
        <vertAlign val="baseline"/>
        <sz val="9"/>
        <name val="Arial"/>
        <family val="2"/>
        <charset val="238"/>
        <scheme val="none"/>
      </font>
      <fill>
        <patternFill patternType="none">
          <fgColor indexed="64"/>
          <bgColor auto="1"/>
        </patternFill>
      </fill>
    </dxf>
    <dxf>
      <font>
        <b/>
        <i val="0"/>
        <strike val="0"/>
        <condense val="0"/>
        <extend val="0"/>
        <outline val="0"/>
        <shadow val="0"/>
        <u val="none"/>
        <vertAlign val="baseline"/>
        <sz val="9"/>
        <color auto="1"/>
        <name val="Arial"/>
        <family val="2"/>
        <charset val="238"/>
        <scheme val="none"/>
      </font>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rgb="FF000000"/>
          <bgColor auto="1"/>
        </patternFill>
      </fill>
    </dxf>
    <dxf>
      <font>
        <b val="0"/>
        <i val="0"/>
        <strike val="0"/>
        <condense val="0"/>
        <extend val="0"/>
        <outline val="0"/>
        <shadow val="0"/>
        <u val="none"/>
        <vertAlign val="baseline"/>
        <sz val="9"/>
        <color auto="1"/>
        <name val="Arial"/>
        <family val="2"/>
        <charset val="238"/>
        <scheme val="none"/>
      </font>
      <fill>
        <patternFill patternType="none">
          <fgColor rgb="FF000000"/>
          <bgColor auto="1"/>
        </patternFill>
      </fill>
      <alignment horizontal="general"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indexed="64"/>
          <bgColor auto="1"/>
        </patternFill>
      </fill>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strike val="0"/>
        <outline val="0"/>
        <shadow val="0"/>
        <u val="none"/>
        <vertAlign val="baseline"/>
        <sz val="9"/>
        <color rgb="FF000000"/>
        <name val="Arial"/>
        <family val="2"/>
        <charset val="238"/>
        <scheme val="none"/>
      </font>
      <fill>
        <patternFill patternType="none">
          <fgColor rgb="FF000000"/>
          <bgColor auto="1"/>
        </patternFill>
      </fill>
    </dxf>
    <dxf>
      <border outline="0">
        <top style="medium">
          <color rgb="FF000000"/>
        </top>
      </border>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general"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center"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rial"/>
        <family val="2"/>
        <charset val="238"/>
        <scheme val="none"/>
      </font>
      <numFmt numFmtId="165" formatCode="[$-409]d\-mmm\-yyyy;@"/>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numFmt numFmtId="166" formatCode="[$-424]d/\ mmmm\ yyyy;@"/>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dxf>
      <font>
        <strike val="0"/>
        <outline val="0"/>
        <shadow val="0"/>
        <u val="none"/>
        <vertAlign val="baseline"/>
        <sz val="9"/>
        <name val="Arial"/>
        <family val="2"/>
        <charset val="238"/>
        <scheme val="none"/>
      </font>
      <fill>
        <patternFill patternType="none">
          <fgColor indexed="64"/>
          <bgColor auto="1"/>
        </patternFill>
      </fill>
    </dxf>
    <dxf>
      <font>
        <b/>
        <i val="0"/>
        <strike val="0"/>
        <condense val="0"/>
        <extend val="0"/>
        <outline val="0"/>
        <shadow val="0"/>
        <u val="none"/>
        <vertAlign val="baseline"/>
        <sz val="9"/>
        <color auto="1"/>
        <name val="Arial"/>
        <family val="2"/>
        <charset val="238"/>
        <scheme val="none"/>
      </font>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rgb="FF000000"/>
          <bgColor auto="1"/>
        </patternFill>
      </fill>
    </dxf>
    <dxf>
      <font>
        <b val="0"/>
        <i val="0"/>
        <strike val="0"/>
        <condense val="0"/>
        <extend val="0"/>
        <outline val="0"/>
        <shadow val="0"/>
        <u val="none"/>
        <vertAlign val="baseline"/>
        <sz val="9"/>
        <color auto="1"/>
        <name val="Arial"/>
        <family val="2"/>
        <charset val="238"/>
        <scheme val="none"/>
      </font>
      <fill>
        <patternFill patternType="none">
          <fgColor rgb="FF000000"/>
          <bgColor auto="1"/>
        </patternFill>
      </fill>
      <alignment horizontal="general"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indexed="64"/>
          <bgColor auto="1"/>
        </patternFill>
      </fill>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strike val="0"/>
        <outline val="0"/>
        <shadow val="0"/>
        <u val="none"/>
        <vertAlign val="baseline"/>
        <sz val="9"/>
        <color rgb="FF000000"/>
        <name val="Arial"/>
        <family val="2"/>
        <charset val="238"/>
        <scheme val="none"/>
      </font>
      <fill>
        <patternFill patternType="none">
          <fgColor rgb="FF000000"/>
          <bgColor auto="1"/>
        </patternFill>
      </fill>
    </dxf>
    <dxf>
      <border outline="0">
        <top style="medium">
          <color rgb="FF000000"/>
        </top>
      </border>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center"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rial"/>
        <family val="2"/>
        <charset val="238"/>
        <scheme val="none"/>
      </font>
      <numFmt numFmtId="165" formatCode="[$-409]d\-mmm\-yyyy;@"/>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numFmt numFmtId="166" formatCode="[$-424]d/\ mmmm\ yyyy;@"/>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dxf>
      <font>
        <strike val="0"/>
        <outline val="0"/>
        <shadow val="0"/>
        <u val="none"/>
        <vertAlign val="baseline"/>
        <sz val="9"/>
        <color indexed="8"/>
        <name val="Arial"/>
        <family val="2"/>
        <charset val="238"/>
        <scheme val="none"/>
      </font>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9"/>
        <color auto="1"/>
        <name val="Arial"/>
        <family val="2"/>
        <charset val="238"/>
        <scheme val="none"/>
      </font>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rgb="FF000000"/>
          <bgColor auto="1"/>
        </patternFill>
      </fill>
    </dxf>
    <dxf>
      <font>
        <b val="0"/>
        <i val="0"/>
        <strike val="0"/>
        <condense val="0"/>
        <extend val="0"/>
        <outline val="0"/>
        <shadow val="0"/>
        <u val="none"/>
        <vertAlign val="baseline"/>
        <sz val="9"/>
        <color auto="1"/>
        <name val="Arial"/>
        <family val="2"/>
        <charset val="238"/>
        <scheme val="none"/>
      </font>
      <fill>
        <patternFill patternType="none">
          <fgColor rgb="FF000000"/>
          <bgColor auto="1"/>
        </patternFill>
      </fill>
      <alignment horizontal="general"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indexed="64"/>
          <bgColor auto="1"/>
        </patternFill>
      </fill>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rgb="FF000000"/>
        <name val="Arial"/>
        <family val="2"/>
        <charset val="238"/>
        <scheme val="none"/>
      </font>
      <fill>
        <patternFill patternType="none">
          <fgColor indexed="64"/>
          <bgColor indexed="65"/>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strike val="0"/>
        <outline val="0"/>
        <shadow val="0"/>
        <u val="none"/>
        <vertAlign val="baseline"/>
        <sz val="9"/>
        <color rgb="FF000000"/>
        <name val="Arial"/>
        <family val="2"/>
        <charset val="238"/>
        <scheme val="none"/>
      </font>
      <fill>
        <patternFill patternType="none">
          <fgColor rgb="FF000000"/>
          <bgColor auto="1"/>
        </patternFill>
      </fill>
    </dxf>
    <dxf>
      <border outline="0">
        <top style="medium">
          <color rgb="FF000000"/>
        </top>
      </border>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general"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center"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rial"/>
        <family val="2"/>
        <charset val="238"/>
        <scheme val="none"/>
      </font>
      <numFmt numFmtId="165" formatCode="[$-409]d\-mmm\-yyyy;@"/>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numFmt numFmtId="166" formatCode="[$-424]d/\ mmmm\ yyyy;@"/>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0"/>
        <color auto="1"/>
        <name val="Arial"/>
        <family val="2"/>
        <charset val="238"/>
        <scheme val="none"/>
      </font>
      <alignment horizontal="left" vertical="top" textRotation="0" wrapText="1" indent="0" justifyLastLine="0" shrinkToFit="0" readingOrder="0"/>
    </dxf>
    <dxf>
      <font>
        <b val="0"/>
        <strike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9"/>
        <color auto="1"/>
        <name val="Arial"/>
        <family val="2"/>
        <charset val="238"/>
        <scheme val="none"/>
      </font>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rgb="FF000000"/>
          <bgColor auto="1"/>
        </patternFill>
      </fill>
    </dxf>
    <dxf>
      <font>
        <b val="0"/>
        <i val="0"/>
        <strike val="0"/>
        <condense val="0"/>
        <extend val="0"/>
        <outline val="0"/>
        <shadow val="0"/>
        <u val="none"/>
        <vertAlign val="baseline"/>
        <sz val="9"/>
        <color auto="1"/>
        <name val="Arial"/>
        <family val="2"/>
        <charset val="238"/>
        <scheme val="none"/>
      </font>
      <fill>
        <patternFill patternType="none">
          <fgColor rgb="FF000000"/>
          <bgColor auto="1"/>
        </patternFill>
      </fill>
      <alignment horizontal="general"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indexed="64"/>
          <bgColor auto="1"/>
        </patternFill>
      </fill>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charset val="238"/>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charset val="238"/>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charset val="238"/>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charset val="238"/>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charset val="238"/>
        <scheme val="none"/>
      </font>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indexed="8"/>
        <name val="Arial"/>
        <family val="2"/>
        <charset val="238"/>
        <scheme val="none"/>
      </font>
      <fill>
        <patternFill patternType="none">
          <fgColor rgb="FF000000"/>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rgb="FF000000"/>
        <name val="Arial"/>
        <family val="2"/>
        <charset val="238"/>
        <scheme val="none"/>
      </font>
      <fill>
        <patternFill patternType="none">
          <fgColor indexed="64"/>
          <bgColor indexed="65"/>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strike val="0"/>
        <outline val="0"/>
        <shadow val="0"/>
        <u val="none"/>
        <vertAlign val="baseline"/>
        <sz val="9"/>
        <color rgb="FF000000"/>
        <name val="Arial"/>
        <family val="2"/>
        <charset val="238"/>
        <scheme val="none"/>
      </font>
      <fill>
        <patternFill patternType="none">
          <fgColor rgb="FF000000"/>
          <bgColor auto="1"/>
        </patternFill>
      </fill>
    </dxf>
    <dxf>
      <border outline="0">
        <top style="medium">
          <color rgb="FF000000"/>
        </top>
      </border>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rgb="FF000000"/>
        <name val="Arial"/>
        <family val="2"/>
        <scheme val="none"/>
      </font>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center"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rial"/>
        <family val="2"/>
        <charset val="238"/>
        <scheme val="none"/>
      </font>
      <numFmt numFmtId="165" formatCode="[$-409]d\-mmm\-yyyy;@"/>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numFmt numFmtId="166" formatCode="[$-424]d/\ mmmm\ yyyy;@"/>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dxf>
      <font>
        <strike val="0"/>
        <outline val="0"/>
        <shadow val="0"/>
        <u val="none"/>
        <vertAlign val="baseline"/>
        <sz val="9"/>
        <name val="Arial"/>
        <family val="2"/>
        <charset val="238"/>
        <scheme val="none"/>
      </font>
      <fill>
        <patternFill patternType="none">
          <fgColor indexed="64"/>
          <bgColor auto="1"/>
        </patternFill>
      </fill>
    </dxf>
    <dxf>
      <font>
        <b/>
        <i val="0"/>
        <strike val="0"/>
        <condense val="0"/>
        <extend val="0"/>
        <outline val="0"/>
        <shadow val="0"/>
        <u val="none"/>
        <vertAlign val="baseline"/>
        <sz val="9"/>
        <color auto="1"/>
        <name val="Arial"/>
        <family val="2"/>
        <charset val="238"/>
        <scheme val="none"/>
      </font>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rgb="FF000000"/>
          <bgColor auto="1"/>
        </patternFill>
      </fill>
    </dxf>
    <dxf>
      <font>
        <b val="0"/>
        <i val="0"/>
        <strike val="0"/>
        <condense val="0"/>
        <extend val="0"/>
        <outline val="0"/>
        <shadow val="0"/>
        <u val="none"/>
        <vertAlign val="baseline"/>
        <sz val="9"/>
        <color auto="1"/>
        <name val="Arial"/>
        <family val="2"/>
        <charset val="238"/>
        <scheme val="none"/>
      </font>
      <fill>
        <patternFill patternType="none">
          <fgColor rgb="FF000000"/>
          <bgColor auto="1"/>
        </patternFill>
      </fill>
      <alignment horizontal="general"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indexed="64"/>
          <bgColor auto="1"/>
        </patternFill>
      </fill>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rgb="FF000000"/>
        <name val="Arial"/>
        <family val="2"/>
        <charset val="238"/>
        <scheme val="none"/>
      </font>
      <fill>
        <patternFill patternType="none">
          <fgColor indexed="64"/>
          <bgColor indexed="65"/>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strike val="0"/>
        <outline val="0"/>
        <shadow val="0"/>
        <u val="none"/>
        <vertAlign val="baseline"/>
        <sz val="9"/>
        <color rgb="FF000000"/>
        <name val="Arial"/>
        <family val="2"/>
        <charset val="238"/>
        <scheme val="none"/>
      </font>
      <fill>
        <patternFill patternType="none">
          <fgColor rgb="FF000000"/>
          <bgColor auto="1"/>
        </patternFill>
      </fill>
    </dxf>
    <dxf>
      <border outline="0">
        <top style="medium">
          <color rgb="FF000000"/>
        </top>
      </border>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general"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center"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rial"/>
        <family val="2"/>
        <charset val="238"/>
        <scheme val="none"/>
      </font>
      <numFmt numFmtId="165" formatCode="[$-409]d\-mmm\-yyyy;@"/>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numFmt numFmtId="166" formatCode="[$-424]d/\ mmmm\ yyyy;@"/>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dxf>
      <font>
        <strike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9"/>
        <color auto="1"/>
        <name val="Arial"/>
        <family val="2"/>
        <charset val="238"/>
        <scheme val="none"/>
      </font>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rgb="FF000000"/>
          <bgColor auto="1"/>
        </patternFill>
      </fill>
    </dxf>
    <dxf>
      <font>
        <b val="0"/>
        <i val="0"/>
        <strike val="0"/>
        <condense val="0"/>
        <extend val="0"/>
        <outline val="0"/>
        <shadow val="0"/>
        <u val="none"/>
        <vertAlign val="baseline"/>
        <sz val="9"/>
        <color auto="1"/>
        <name val="Arial"/>
        <family val="2"/>
        <charset val="238"/>
        <scheme val="none"/>
      </font>
      <fill>
        <patternFill patternType="none">
          <fgColor rgb="FF000000"/>
          <bgColor auto="1"/>
        </patternFill>
      </fill>
      <alignment horizontal="general"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indexed="64"/>
          <bgColor auto="1"/>
        </patternFill>
      </fill>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rgb="FF000000"/>
        <name val="Arial"/>
        <family val="2"/>
        <charset val="238"/>
        <scheme val="none"/>
      </font>
      <fill>
        <patternFill patternType="none">
          <fgColor indexed="64"/>
          <bgColor indexed="65"/>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strike val="0"/>
        <outline val="0"/>
        <shadow val="0"/>
        <u val="none"/>
        <vertAlign val="baseline"/>
        <sz val="9"/>
        <color rgb="FF000000"/>
        <name val="Arial"/>
        <family val="2"/>
        <charset val="238"/>
        <scheme val="none"/>
      </font>
      <fill>
        <patternFill patternType="none">
          <fgColor rgb="FF000000"/>
          <bgColor auto="1"/>
        </patternFill>
      </fill>
    </dxf>
    <dxf>
      <border outline="0">
        <top style="medium">
          <color rgb="FF000000"/>
        </top>
      </border>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rgb="FF000000"/>
        <name val="Arial"/>
        <family val="2"/>
        <scheme val="none"/>
      </font>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general"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center"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rial"/>
        <family val="2"/>
        <charset val="238"/>
        <scheme val="none"/>
      </font>
      <numFmt numFmtId="165" formatCode="[$-409]d\-mmm\-yyyy;@"/>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numFmt numFmtId="166" formatCode="[$-424]d/\ mmmm\ yyyy;@"/>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dxf>
      <font>
        <strike val="0"/>
        <outline val="0"/>
        <shadow val="0"/>
        <u val="none"/>
        <vertAlign val="baseline"/>
        <sz val="9"/>
        <name val="Arial"/>
        <family val="2"/>
        <charset val="238"/>
        <scheme val="none"/>
      </font>
      <fill>
        <patternFill patternType="none">
          <fgColor indexed="64"/>
          <bgColor auto="1"/>
        </patternFill>
      </fill>
    </dxf>
    <dxf>
      <font>
        <b/>
        <i val="0"/>
        <strike val="0"/>
        <condense val="0"/>
        <extend val="0"/>
        <outline val="0"/>
        <shadow val="0"/>
        <u val="none"/>
        <vertAlign val="baseline"/>
        <sz val="9"/>
        <color auto="1"/>
        <name val="Arial"/>
        <family val="2"/>
        <charset val="238"/>
        <scheme val="none"/>
      </font>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rgb="FF000000"/>
          <bgColor auto="1"/>
        </patternFill>
      </fill>
    </dxf>
    <dxf>
      <font>
        <b val="0"/>
        <i val="0"/>
        <strike val="0"/>
        <condense val="0"/>
        <extend val="0"/>
        <outline val="0"/>
        <shadow val="0"/>
        <u val="none"/>
        <vertAlign val="baseline"/>
        <sz val="9"/>
        <color auto="1"/>
        <name val="Arial"/>
        <family val="2"/>
        <charset val="238"/>
        <scheme val="none"/>
      </font>
      <fill>
        <patternFill patternType="none">
          <fgColor rgb="FF000000"/>
          <bgColor auto="1"/>
        </patternFill>
      </fill>
      <alignment horizontal="general"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indexed="64"/>
          <bgColor auto="1"/>
        </patternFill>
      </fill>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strike val="0"/>
        <outline val="0"/>
        <shadow val="0"/>
        <u val="none"/>
        <vertAlign val="baseline"/>
        <sz val="9"/>
        <color rgb="FF000000"/>
        <name val="Arial"/>
        <family val="2"/>
        <charset val="238"/>
        <scheme val="none"/>
      </font>
      <fill>
        <patternFill patternType="none">
          <fgColor rgb="FF000000"/>
          <bgColor auto="1"/>
        </patternFill>
      </fill>
    </dxf>
    <dxf>
      <border outline="0">
        <top style="medium">
          <color rgb="FF000000"/>
        </top>
      </border>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general"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center"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rial"/>
        <family val="2"/>
        <charset val="238"/>
        <scheme val="none"/>
      </font>
      <numFmt numFmtId="165" formatCode="[$-409]d\-mmm\-yyyy;@"/>
      <alignment horizontal="center" vertical="center" textRotation="0" wrapText="1" indent="0" justifyLastLine="0" shrinkToFit="0" readingOrder="0"/>
    </dxf>
    <dxf>
      <font>
        <b val="0"/>
        <i val="0"/>
        <strike val="0"/>
        <condense val="0"/>
        <extend val="0"/>
        <outline val="0"/>
        <shadow val="0"/>
        <u val="none"/>
        <vertAlign val="baseline"/>
        <sz val="9"/>
        <color auto="1"/>
        <name val="Arial"/>
        <family val="2"/>
        <charset val="238"/>
        <scheme val="none"/>
      </font>
      <numFmt numFmtId="166" formatCode="[$-424]d/\ mmmm\ yyyy;@"/>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dxf>
      <font>
        <strike val="0"/>
        <outline val="0"/>
        <shadow val="0"/>
        <u val="none"/>
        <vertAlign val="baseline"/>
        <sz val="9"/>
        <name val="Arial"/>
        <family val="2"/>
        <charset val="238"/>
        <scheme val="none"/>
      </font>
      <fill>
        <patternFill patternType="none">
          <fgColor indexed="64"/>
          <bgColor auto="1"/>
        </patternFill>
      </fill>
    </dxf>
    <dxf>
      <font>
        <b/>
        <i val="0"/>
        <strike val="0"/>
        <condense val="0"/>
        <extend val="0"/>
        <outline val="0"/>
        <shadow val="0"/>
        <u val="none"/>
        <vertAlign val="baseline"/>
        <sz val="9"/>
        <color auto="1"/>
        <name val="Arial"/>
        <family val="2"/>
        <charset val="238"/>
        <scheme val="none"/>
      </font>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rgb="FF000000"/>
          <bgColor auto="1"/>
        </patternFill>
      </fill>
    </dxf>
    <dxf>
      <font>
        <b val="0"/>
        <i val="0"/>
        <strike val="0"/>
        <condense val="0"/>
        <extend val="0"/>
        <outline val="0"/>
        <shadow val="0"/>
        <u val="none"/>
        <vertAlign val="baseline"/>
        <sz val="9"/>
        <color auto="1"/>
        <name val="Arial"/>
        <family val="2"/>
        <charset val="238"/>
        <scheme val="none"/>
      </font>
      <fill>
        <patternFill patternType="none">
          <fgColor rgb="FF000000"/>
          <bgColor auto="1"/>
        </patternFill>
      </fill>
      <alignment horizontal="general"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indexed="64"/>
          <bgColor auto="1"/>
        </patternFill>
      </fill>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8.25"/>
        <color indexed="8"/>
        <name val="Tahoma"/>
        <scheme val="none"/>
      </font>
      <fill>
        <patternFill patternType="solid">
          <fgColor indexed="64"/>
          <bgColor rgb="FFF5F5F5"/>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8.25"/>
        <color indexed="8"/>
        <name val="Tahoma"/>
        <scheme val="none"/>
      </font>
      <fill>
        <patternFill patternType="solid">
          <fgColor indexed="64"/>
          <bgColor rgb="FFF5F5F5"/>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8.25"/>
        <color indexed="8"/>
        <name val="Tahoma"/>
        <scheme val="none"/>
      </font>
      <fill>
        <patternFill patternType="solid">
          <fgColor indexed="64"/>
          <bgColor rgb="FFF5F5F5"/>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8.25"/>
        <color indexed="8"/>
        <name val="Tahoma"/>
        <scheme val="none"/>
      </font>
      <fill>
        <patternFill patternType="solid">
          <fgColor indexed="64"/>
          <bgColor rgb="FFF5F5F5"/>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8.25"/>
        <color indexed="8"/>
        <name val="Tahoma"/>
        <scheme val="none"/>
      </font>
      <fill>
        <patternFill patternType="solid">
          <fgColor indexed="64"/>
          <bgColor rgb="FFF5F5F5"/>
        </patternFill>
      </fill>
      <alignment horizontal="left"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8.25"/>
        <color indexed="8"/>
        <name val="Tahoma"/>
        <scheme val="none"/>
      </font>
      <fill>
        <patternFill patternType="solid">
          <fgColor indexed="64"/>
          <bgColor rgb="FFF5F5F5"/>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strike val="0"/>
        <outline val="0"/>
        <shadow val="0"/>
        <u val="none"/>
        <vertAlign val="baseline"/>
        <sz val="9"/>
        <color rgb="FF000000"/>
        <name val="Arial"/>
        <family val="2"/>
        <charset val="238"/>
        <scheme val="none"/>
      </font>
      <fill>
        <patternFill patternType="none">
          <fgColor rgb="FF000000"/>
          <bgColor auto="1"/>
        </patternFill>
      </fill>
    </dxf>
    <dxf>
      <border outline="0">
        <top style="medium">
          <color rgb="FF000000"/>
        </top>
      </border>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rgb="FF000000"/>
        <name val="Arial"/>
        <family val="2"/>
        <scheme val="none"/>
      </font>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general"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center"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rial"/>
        <family val="2"/>
        <charset val="238"/>
        <scheme val="none"/>
      </font>
      <numFmt numFmtId="165" formatCode="[$-409]d\-mmm\-yyyy;@"/>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numFmt numFmtId="166" formatCode="[$-424]d/\ mmmm\ yyyy;@"/>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dxf>
      <font>
        <strike val="0"/>
        <outline val="0"/>
        <shadow val="0"/>
        <u val="none"/>
        <vertAlign val="baseline"/>
        <sz val="9"/>
        <name val="Arial"/>
        <family val="2"/>
        <charset val="238"/>
        <scheme val="none"/>
      </font>
      <fill>
        <patternFill patternType="none">
          <fgColor indexed="64"/>
          <bgColor auto="1"/>
        </patternFill>
      </fill>
    </dxf>
    <dxf>
      <font>
        <b/>
        <i val="0"/>
        <strike val="0"/>
        <condense val="0"/>
        <extend val="0"/>
        <outline val="0"/>
        <shadow val="0"/>
        <u val="none"/>
        <vertAlign val="baseline"/>
        <sz val="9"/>
        <color auto="1"/>
        <name val="Arial"/>
        <family val="2"/>
        <charset val="238"/>
        <scheme val="none"/>
      </font>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rgb="FF000000"/>
          <bgColor auto="1"/>
        </patternFill>
      </fill>
    </dxf>
    <dxf>
      <font>
        <b val="0"/>
        <i val="0"/>
        <strike val="0"/>
        <condense val="0"/>
        <extend val="0"/>
        <outline val="0"/>
        <shadow val="0"/>
        <u val="none"/>
        <vertAlign val="baseline"/>
        <sz val="9"/>
        <color auto="1"/>
        <name val="Arial"/>
        <family val="2"/>
        <charset val="238"/>
        <scheme val="none"/>
      </font>
      <fill>
        <patternFill patternType="none">
          <fgColor rgb="FF000000"/>
          <bgColor auto="1"/>
        </patternFill>
      </fill>
      <alignment horizontal="general"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indexed="64"/>
          <bgColor auto="1"/>
        </patternFill>
      </fill>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strike val="0"/>
        <outline val="0"/>
        <shadow val="0"/>
        <u val="none"/>
        <vertAlign val="baseline"/>
        <sz val="9"/>
        <color rgb="FF000000"/>
        <name val="Arial"/>
        <family val="2"/>
        <charset val="238"/>
        <scheme val="none"/>
      </font>
      <fill>
        <patternFill patternType="none">
          <fgColor rgb="FF000000"/>
          <bgColor auto="1"/>
        </patternFill>
      </fill>
    </dxf>
    <dxf>
      <border outline="0">
        <top style="medium">
          <color rgb="FF000000"/>
        </top>
      </border>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general"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center"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rial"/>
        <family val="2"/>
        <charset val="238"/>
        <scheme val="none"/>
      </font>
      <numFmt numFmtId="165" formatCode="[$-409]d\-mmm\-yyyy;@"/>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numFmt numFmtId="166" formatCode="[$-424]d/\ mmmm\ yyyy;@"/>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dxf>
      <font>
        <strike val="0"/>
        <outline val="0"/>
        <shadow val="0"/>
        <u val="none"/>
        <vertAlign val="baseline"/>
        <sz val="9"/>
        <name val="Arial"/>
        <family val="2"/>
        <charset val="238"/>
        <scheme val="none"/>
      </font>
      <fill>
        <patternFill patternType="none">
          <fgColor indexed="64"/>
          <bgColor auto="1"/>
        </patternFill>
      </fill>
    </dxf>
    <dxf>
      <font>
        <b/>
        <i val="0"/>
        <strike val="0"/>
        <condense val="0"/>
        <extend val="0"/>
        <outline val="0"/>
        <shadow val="0"/>
        <u val="none"/>
        <vertAlign val="baseline"/>
        <sz val="9"/>
        <color auto="1"/>
        <name val="Arial"/>
        <family val="2"/>
        <charset val="238"/>
        <scheme val="none"/>
      </font>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rgb="FF000000"/>
          <bgColor auto="1"/>
        </patternFill>
      </fill>
    </dxf>
    <dxf>
      <font>
        <b val="0"/>
        <i val="0"/>
        <strike val="0"/>
        <condense val="0"/>
        <extend val="0"/>
        <outline val="0"/>
        <shadow val="0"/>
        <u val="none"/>
        <vertAlign val="baseline"/>
        <sz val="9"/>
        <color auto="1"/>
        <name val="Arial"/>
        <family val="2"/>
        <charset val="238"/>
        <scheme val="none"/>
      </font>
      <fill>
        <patternFill patternType="none">
          <fgColor rgb="FF000000"/>
          <bgColor auto="1"/>
        </patternFill>
      </fill>
      <alignment horizontal="general"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indexed="64"/>
          <bgColor auto="1"/>
        </patternFill>
      </fill>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strike val="0"/>
        <outline val="0"/>
        <shadow val="0"/>
        <u val="none"/>
        <vertAlign val="baseline"/>
        <sz val="9"/>
        <color rgb="FF000000"/>
        <name val="Arial"/>
        <family val="2"/>
        <charset val="238"/>
        <scheme val="none"/>
      </font>
      <fill>
        <patternFill patternType="none">
          <fgColor rgb="FF000000"/>
          <bgColor auto="1"/>
        </patternFill>
      </fill>
    </dxf>
    <dxf>
      <border outline="0">
        <top style="medium">
          <color rgb="FF000000"/>
        </top>
      </border>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general"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center"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rial"/>
        <family val="2"/>
        <charset val="238"/>
        <scheme val="none"/>
      </font>
      <numFmt numFmtId="165" formatCode="[$-409]d\-mmm\-yyyy;@"/>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numFmt numFmtId="166" formatCode="[$-424]d/\ mmmm\ yyyy;@"/>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0"/>
        <color auto="1"/>
        <name val="Arial"/>
        <family val="2"/>
        <charset val="238"/>
        <scheme val="none"/>
      </font>
      <alignment horizontal="left" vertical="top" textRotation="0" wrapText="1" indent="0" justifyLastLine="0" shrinkToFit="0" readingOrder="0"/>
    </dxf>
    <dxf>
      <font>
        <strike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9"/>
        <color auto="1"/>
        <name val="Arial"/>
        <family val="2"/>
        <charset val="238"/>
        <scheme val="none"/>
      </font>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rgb="FF000000"/>
          <bgColor auto="1"/>
        </patternFill>
      </fill>
    </dxf>
    <dxf>
      <font>
        <b val="0"/>
        <i val="0"/>
        <strike val="0"/>
        <condense val="0"/>
        <extend val="0"/>
        <outline val="0"/>
        <shadow val="0"/>
        <u val="none"/>
        <vertAlign val="baseline"/>
        <sz val="9"/>
        <color auto="1"/>
        <name val="Arial"/>
        <family val="2"/>
        <charset val="238"/>
        <scheme val="none"/>
      </font>
      <fill>
        <patternFill patternType="none">
          <fgColor rgb="FF000000"/>
          <bgColor auto="1"/>
        </patternFill>
      </fill>
      <alignment horizontal="general"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indexed="64"/>
          <bgColor auto="1"/>
        </patternFill>
      </fill>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strike val="0"/>
        <outline val="0"/>
        <shadow val="0"/>
        <u val="none"/>
        <vertAlign val="baseline"/>
        <sz val="9"/>
        <color rgb="FF000000"/>
        <name val="Arial"/>
        <family val="2"/>
        <charset val="238"/>
        <scheme val="none"/>
      </font>
      <fill>
        <patternFill patternType="none">
          <fgColor rgb="FF000000"/>
          <bgColor auto="1"/>
        </patternFill>
      </fill>
    </dxf>
    <dxf>
      <border outline="0">
        <top style="medium">
          <color rgb="FF000000"/>
        </top>
      </border>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rgb="FF000000"/>
        <name val="Arial"/>
        <family val="2"/>
        <scheme val="none"/>
      </font>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general"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center"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rial"/>
        <family val="2"/>
        <charset val="238"/>
        <scheme val="none"/>
      </font>
      <numFmt numFmtId="165" formatCode="[$-409]d\-mmm\-yyyy;@"/>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numFmt numFmtId="166" formatCode="[$-424]d/\ mmmm\ yyyy;@"/>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0"/>
        <color auto="1"/>
        <name val="Arial"/>
        <family val="2"/>
        <charset val="238"/>
        <scheme val="none"/>
      </font>
      <alignment horizontal="left" vertical="top" textRotation="0" wrapText="1" indent="0" justifyLastLine="0" shrinkToFit="0" readingOrder="0"/>
    </dxf>
    <dxf>
      <font>
        <b val="0"/>
        <strike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9"/>
        <color auto="1"/>
        <name val="Arial"/>
        <family val="2"/>
        <charset val="238"/>
        <scheme val="none"/>
      </font>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rgb="FF000000"/>
          <bgColor auto="1"/>
        </patternFill>
      </fill>
    </dxf>
    <dxf>
      <font>
        <b val="0"/>
        <i val="0"/>
        <strike val="0"/>
        <condense val="0"/>
        <extend val="0"/>
        <outline val="0"/>
        <shadow val="0"/>
        <u val="none"/>
        <vertAlign val="baseline"/>
        <sz val="9"/>
        <color auto="1"/>
        <name val="Arial"/>
        <family val="2"/>
        <charset val="238"/>
        <scheme val="none"/>
      </font>
      <fill>
        <patternFill patternType="none">
          <fgColor rgb="FF000000"/>
          <bgColor auto="1"/>
        </patternFill>
      </fill>
      <alignment horizontal="general"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indexed="64"/>
          <bgColor auto="1"/>
        </patternFill>
      </fill>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charset val="238"/>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charset val="238"/>
        <scheme val="none"/>
      </font>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charset val="238"/>
        <scheme val="none"/>
      </font>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charset val="238"/>
        <scheme val="none"/>
      </font>
      <fill>
        <patternFill patternType="none">
          <fgColor indexed="64"/>
          <bgColor auto="1"/>
        </patternFill>
      </fill>
      <alignment horizontal="center" vertical="top"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charset val="238"/>
        <scheme val="none"/>
      </font>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charset val="238"/>
        <scheme val="none"/>
      </font>
      <fill>
        <patternFill patternType="none">
          <fgColor rgb="FF000000"/>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rgb="FF000000"/>
        <name val="Arial"/>
        <family val="2"/>
        <charset val="238"/>
        <scheme val="none"/>
      </font>
      <fill>
        <patternFill patternType="none">
          <fgColor indexed="64"/>
          <bgColor indexed="65"/>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strike val="0"/>
        <outline val="0"/>
        <shadow val="0"/>
        <u val="none"/>
        <vertAlign val="baseline"/>
        <sz val="9"/>
        <color rgb="FF000000"/>
        <name val="Arial"/>
        <family val="2"/>
        <charset val="238"/>
        <scheme val="none"/>
      </font>
      <fill>
        <patternFill patternType="none">
          <fgColor rgb="FF000000"/>
          <bgColor auto="1"/>
        </patternFill>
      </fill>
    </dxf>
    <dxf>
      <border outline="0">
        <top style="medium">
          <color rgb="FF000000"/>
        </top>
      </border>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general"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center"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8"/>
        <color rgb="FF000000"/>
        <name val="Arial"/>
        <family val="2"/>
        <charset val="238"/>
        <scheme val="none"/>
      </font>
    </dxf>
    <dxf>
      <font>
        <b val="0"/>
        <i val="0"/>
        <strike val="0"/>
        <condense val="0"/>
        <extend val="0"/>
        <outline val="0"/>
        <shadow val="0"/>
        <u val="none"/>
        <vertAlign val="baseline"/>
        <sz val="8"/>
        <color rgb="FF000000"/>
        <name val="Arial"/>
        <family val="2"/>
        <charset val="238"/>
        <scheme val="none"/>
      </font>
      <fill>
        <patternFill patternType="none">
          <fgColor rgb="FF000000"/>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8"/>
        <color indexed="8"/>
        <name val="Arial"/>
        <family val="2"/>
        <charset val="238"/>
        <scheme val="none"/>
      </font>
      <alignment horizontal="center" vertical="top" textRotation="0" wrapText="1" indent="0" justifyLastLine="0" shrinkToFit="0" readingOrder="0"/>
    </dxf>
    <dxf>
      <font>
        <b val="0"/>
        <i val="0"/>
        <strike val="0"/>
        <condense val="0"/>
        <extend val="0"/>
        <outline val="0"/>
        <shadow val="0"/>
        <u val="none"/>
        <vertAlign val="baseline"/>
        <sz val="8"/>
        <color indexed="8"/>
        <name val="Arial"/>
        <family val="2"/>
        <charset val="238"/>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8"/>
        <color indexed="8"/>
        <name val="Arial"/>
        <family val="2"/>
        <charset val="238"/>
        <scheme val="none"/>
      </font>
      <alignment horizontal="center" vertical="top" textRotation="0" wrapText="1" indent="0" justifyLastLine="0" shrinkToFit="0" readingOrder="0"/>
    </dxf>
    <dxf>
      <font>
        <b val="0"/>
        <i val="0"/>
        <strike val="0"/>
        <condense val="0"/>
        <extend val="0"/>
        <outline val="0"/>
        <shadow val="0"/>
        <u val="none"/>
        <vertAlign val="baseline"/>
        <sz val="8"/>
        <color indexed="8"/>
        <name val="Arial"/>
        <family val="2"/>
        <charset val="238"/>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8"/>
        <color indexed="8"/>
        <name val="Arial"/>
        <family val="2"/>
        <charset val="238"/>
        <scheme val="none"/>
      </font>
      <alignment horizontal="general" vertical="top" textRotation="0" wrapText="1" indent="0" justifyLastLine="0" shrinkToFit="0" readingOrder="0"/>
    </dxf>
    <dxf>
      <font>
        <b val="0"/>
        <i val="0"/>
        <strike val="0"/>
        <condense val="0"/>
        <extend val="0"/>
        <outline val="0"/>
        <shadow val="0"/>
        <u val="none"/>
        <vertAlign val="baseline"/>
        <sz val="8"/>
        <color indexed="8"/>
        <name val="Arial"/>
        <family val="2"/>
        <charset val="238"/>
        <scheme val="none"/>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rgb="FF000000"/>
        <name val="Arial"/>
        <family val="2"/>
        <charset val="238"/>
        <scheme val="none"/>
      </font>
      <fill>
        <patternFill patternType="none">
          <fgColor rgb="FF000000"/>
          <bgColor auto="1"/>
        </patternFill>
      </fill>
    </dxf>
    <dxf>
      <border outline="0">
        <bottom style="medium">
          <color rgb="FF000000"/>
        </bottom>
      </border>
    </dxf>
    <dxf>
      <font>
        <strike val="0"/>
        <outline val="0"/>
        <shadow val="0"/>
        <u val="none"/>
        <vertAlign val="baseline"/>
        <sz val="8"/>
        <color indexed="8"/>
        <name val="Arial"/>
        <family val="2"/>
        <charset val="238"/>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Arial"/>
        <family val="2"/>
        <charset val="238"/>
        <scheme val="none"/>
      </font>
      <numFmt numFmtId="165" formatCode="[$-409]d\-mmm\-yyyy;@"/>
      <alignment horizontal="center" vertical="center" textRotation="0" wrapText="1" indent="0" justifyLastLine="0" shrinkToFit="0" readingOrder="0"/>
    </dxf>
    <dxf>
      <font>
        <b val="0"/>
        <i val="0"/>
        <strike val="0"/>
        <condense val="0"/>
        <extend val="0"/>
        <outline val="0"/>
        <shadow val="0"/>
        <u val="none"/>
        <vertAlign val="baseline"/>
        <sz val="8"/>
        <color auto="1"/>
        <name val="Arial"/>
        <family val="2"/>
        <charset val="238"/>
        <scheme val="none"/>
      </font>
      <numFmt numFmtId="166" formatCode="[$-424]d/\ mmmm\ yyyy;@"/>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8"/>
        <color auto="1"/>
        <name val="Arial"/>
        <family val="2"/>
        <charset val="238"/>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8"/>
        <color auto="1"/>
        <name val="Arial"/>
        <family val="2"/>
        <charset val="238"/>
        <scheme val="none"/>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8"/>
        <color auto="1"/>
        <name val="Arial"/>
        <family val="2"/>
        <charset val="238"/>
        <scheme val="none"/>
      </font>
      <alignment horizontal="left" vertical="top" textRotation="0" wrapText="1" indent="0" justifyLastLine="0" shrinkToFit="0" readingOrder="0"/>
    </dxf>
    <dxf>
      <font>
        <strike val="0"/>
        <outline val="0"/>
        <shadow val="0"/>
        <u val="none"/>
        <vertAlign val="baseline"/>
        <sz val="8"/>
        <color auto="1"/>
        <name val="Arial"/>
        <family val="2"/>
        <charset val="238"/>
        <scheme val="none"/>
      </font>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8"/>
        <color auto="1"/>
        <name val="Arial"/>
        <family val="2"/>
        <charset val="238"/>
        <scheme val="none"/>
      </font>
      <alignment horizontal="center" vertical="center" textRotation="0" wrapText="0" indent="0" justifyLastLine="0" shrinkToFit="0" readingOrder="0"/>
    </dxf>
    <dxf>
      <font>
        <b val="0"/>
        <i val="0"/>
        <strike val="0"/>
        <condense val="0"/>
        <extend val="0"/>
        <outline val="0"/>
        <shadow val="0"/>
        <u val="none"/>
        <vertAlign val="baseline"/>
        <sz val="8"/>
        <color auto="1"/>
        <name val="Arial"/>
        <family val="2"/>
        <charset val="238"/>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8"/>
        <name val="Arial"/>
        <family val="2"/>
        <charset val="238"/>
        <scheme val="none"/>
      </font>
      <fill>
        <patternFill patternType="none">
          <fgColor rgb="FF000000"/>
          <bgColor auto="1"/>
        </patternFill>
      </fill>
    </dxf>
    <dxf>
      <font>
        <b val="0"/>
        <i val="0"/>
        <strike val="0"/>
        <condense val="0"/>
        <extend val="0"/>
        <outline val="0"/>
        <shadow val="0"/>
        <u val="none"/>
        <vertAlign val="baseline"/>
        <sz val="8"/>
        <color auto="1"/>
        <name val="Arial"/>
        <family val="2"/>
        <charset val="238"/>
        <scheme val="none"/>
      </font>
      <fill>
        <patternFill patternType="none">
          <fgColor rgb="FF000000"/>
          <bgColor auto="1"/>
        </patternFill>
      </fill>
      <alignment horizontal="general" vertical="center" textRotation="0" wrapText="0" indent="0" justifyLastLine="0" shrinkToFit="0" readingOrder="0"/>
    </dxf>
    <dxf>
      <font>
        <strike val="0"/>
        <outline val="0"/>
        <shadow val="0"/>
        <u val="none"/>
        <vertAlign val="baseline"/>
        <sz val="8"/>
        <name val="Arial"/>
        <family val="2"/>
        <charset val="238"/>
        <scheme val="none"/>
      </font>
      <fill>
        <patternFill patternType="none">
          <fgColor indexed="64"/>
          <bgColor auto="1"/>
        </patternFill>
      </fill>
    </dxf>
    <dxf>
      <font>
        <b/>
        <i val="0"/>
        <strike val="0"/>
        <condense val="0"/>
        <extend val="0"/>
        <outline val="0"/>
        <shadow val="0"/>
        <u val="none"/>
        <vertAlign val="baseline"/>
        <sz val="8"/>
        <color indexed="8"/>
        <name val="Arial"/>
        <family val="2"/>
        <charset val="238"/>
        <scheme val="none"/>
      </font>
      <alignment horizontal="center" vertical="top" textRotation="0" wrapText="1" indent="0" justifyLastLine="0" shrinkToFit="0" readingOrder="0"/>
    </dxf>
    <dxf>
      <font>
        <b val="0"/>
        <i val="0"/>
        <strike val="0"/>
        <condense val="0"/>
        <extend val="0"/>
        <outline val="0"/>
        <shadow val="0"/>
        <u val="none"/>
        <vertAlign val="baseline"/>
        <sz val="8"/>
        <color indexed="8"/>
        <name val="Arial"/>
        <family val="2"/>
        <charset val="238"/>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8"/>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8"/>
        <color indexed="8"/>
        <name val="Arial"/>
        <family val="2"/>
        <charset val="238"/>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8"/>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8"/>
        <color indexed="8"/>
        <name val="Arial"/>
        <family val="2"/>
        <charset val="238"/>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8"/>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8"/>
        <color indexed="8"/>
        <name val="Arial"/>
        <family val="2"/>
        <charset val="238"/>
        <scheme val="none"/>
      </font>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8"/>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8"/>
        <color indexed="8"/>
        <name val="Arial"/>
        <family val="2"/>
        <charset val="238"/>
        <scheme val="none"/>
      </font>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8"/>
        <color rgb="FF000000"/>
        <name val="Arial"/>
        <family val="2"/>
        <charset val="238"/>
        <scheme val="none"/>
      </font>
      <fill>
        <patternFill patternType="none">
          <fgColor rgb="FF000000"/>
          <bgColor auto="1"/>
        </patternFill>
      </fill>
    </dxf>
    <dxf>
      <font>
        <b val="0"/>
        <i val="0"/>
        <strike val="0"/>
        <condense val="0"/>
        <extend val="0"/>
        <outline val="0"/>
        <shadow val="0"/>
        <u val="none"/>
        <vertAlign val="baseline"/>
        <sz val="8"/>
        <color rgb="FF000000"/>
        <name val="Arial"/>
        <family val="2"/>
        <charset val="238"/>
        <scheme val="none"/>
      </font>
      <fill>
        <patternFill patternType="none">
          <fgColor rgb="FF000000"/>
          <bgColor auto="1"/>
        </patternFill>
      </fill>
      <alignment horizontal="left" vertical="center" textRotation="0" wrapText="1" indent="0" justifyLastLine="0" shrinkToFit="0" readingOrder="0"/>
    </dxf>
    <dxf>
      <font>
        <b val="0"/>
        <i val="0"/>
        <strike val="0"/>
        <condense val="0"/>
        <extend val="0"/>
        <outline val="0"/>
        <shadow val="0"/>
        <u val="none"/>
        <vertAlign val="baseline"/>
        <sz val="8"/>
        <color indexed="8"/>
        <name val="Arial"/>
        <family val="2"/>
        <charset val="238"/>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8"/>
        <color rgb="FF000000"/>
        <name val="Arial"/>
        <family val="2"/>
        <charset val="238"/>
        <scheme val="none"/>
      </font>
      <fill>
        <patternFill patternType="none">
          <fgColor rgb="FF000000"/>
          <bgColor auto="1"/>
        </patternFill>
      </fill>
      <alignment horizontal="general" vertical="top" textRotation="0" wrapText="1" indent="0" justifyLastLine="0" shrinkToFit="0" readingOrder="0"/>
    </dxf>
    <dxf>
      <font>
        <b val="0"/>
        <i val="0"/>
        <strike val="0"/>
        <condense val="0"/>
        <extend val="0"/>
        <outline val="0"/>
        <shadow val="0"/>
        <u val="none"/>
        <vertAlign val="baseline"/>
        <sz val="8"/>
        <color indexed="8"/>
        <name val="Arial"/>
        <family val="2"/>
        <charset val="238"/>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Arial"/>
        <family val="2"/>
        <charset val="238"/>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8"/>
        <color indexed="8"/>
        <name val="Arial"/>
        <family val="2"/>
        <charset val="238"/>
        <scheme val="none"/>
      </font>
      <fill>
        <patternFill patternType="none">
          <fgColor indexed="64"/>
          <bgColor auto="1"/>
        </patternFill>
      </fill>
      <alignment horizontal="general" vertical="center" textRotation="0" wrapText="1" indent="0" justifyLastLine="0" shrinkToFit="0" readingOrder="0"/>
    </dxf>
    <dxf>
      <font>
        <b/>
        <strike val="0"/>
        <outline val="0"/>
        <shadow val="0"/>
        <u val="none"/>
        <vertAlign val="baseline"/>
        <sz val="8"/>
        <color rgb="FF000000"/>
        <name val="Arial"/>
        <family val="2"/>
        <charset val="238"/>
        <scheme val="none"/>
      </font>
      <fill>
        <patternFill patternType="none">
          <fgColor rgb="FF000000"/>
          <bgColor auto="1"/>
        </patternFill>
      </fill>
    </dxf>
    <dxf>
      <border outline="0">
        <top style="medium">
          <color rgb="FF000000"/>
        </top>
      </border>
    </dxf>
    <dxf>
      <font>
        <b val="0"/>
        <i val="0"/>
        <strike val="0"/>
        <condense val="0"/>
        <extend val="0"/>
        <outline val="0"/>
        <shadow val="0"/>
        <u val="none"/>
        <vertAlign val="baseline"/>
        <sz val="8"/>
        <color rgb="FF000000"/>
        <name val="Arial"/>
        <family val="2"/>
        <charset val="238"/>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b/>
        <i val="0"/>
        <strike val="0"/>
        <condense val="0"/>
        <extend val="0"/>
        <outline val="0"/>
        <shadow val="0"/>
        <u val="none"/>
        <vertAlign val="baseline"/>
        <sz val="8"/>
        <color indexed="8"/>
        <name val="Arial"/>
        <family val="2"/>
        <charset val="238"/>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8"/>
        <color rgb="FF000000"/>
        <name val="Arial"/>
        <family val="2"/>
        <charset val="238"/>
        <scheme val="none"/>
      </font>
      <fill>
        <patternFill patternType="none">
          <fgColor rgb="FF000000"/>
          <bgColor auto="1"/>
        </patternFill>
      </fill>
    </dxf>
    <dxf>
      <font>
        <b val="0"/>
        <i val="0"/>
        <strike val="0"/>
        <condense val="0"/>
        <extend val="0"/>
        <outline val="0"/>
        <shadow val="0"/>
        <u val="none"/>
        <vertAlign val="baseline"/>
        <sz val="8"/>
        <color rgb="FF000000"/>
        <name val="Arial"/>
        <family val="2"/>
        <charset val="238"/>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8"/>
        <color indexed="8"/>
        <name val="Arial"/>
        <family val="2"/>
        <charset val="238"/>
        <scheme val="none"/>
      </font>
      <alignment horizontal="center" vertical="top" textRotation="0" wrapText="1" indent="0" justifyLastLine="0" shrinkToFit="0" readingOrder="0"/>
    </dxf>
    <dxf>
      <font>
        <b val="0"/>
        <i val="0"/>
        <strike val="0"/>
        <condense val="0"/>
        <extend val="0"/>
        <outline val="0"/>
        <shadow val="0"/>
        <u val="none"/>
        <vertAlign val="baseline"/>
        <sz val="8"/>
        <color indexed="8"/>
        <name val="Arial"/>
        <family val="2"/>
        <charset val="238"/>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8"/>
        <color indexed="8"/>
        <name val="Arial"/>
        <family val="2"/>
        <charset val="238"/>
        <scheme val="none"/>
      </font>
      <alignment horizontal="center" vertical="top" textRotation="0" wrapText="1" indent="0" justifyLastLine="0" shrinkToFit="0" readingOrder="0"/>
    </dxf>
    <dxf>
      <font>
        <b val="0"/>
        <i val="0"/>
        <strike val="0"/>
        <condense val="0"/>
        <extend val="0"/>
        <outline val="0"/>
        <shadow val="0"/>
        <u val="none"/>
        <vertAlign val="baseline"/>
        <sz val="8"/>
        <color indexed="8"/>
        <name val="Arial"/>
        <family val="2"/>
        <charset val="238"/>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8"/>
        <color indexed="8"/>
        <name val="Arial"/>
        <family val="2"/>
        <charset val="238"/>
        <scheme val="none"/>
      </font>
      <alignment horizontal="general" vertical="top" textRotation="0" wrapText="1" indent="0" justifyLastLine="0" shrinkToFit="0" readingOrder="0"/>
    </dxf>
    <dxf>
      <font>
        <b val="0"/>
        <i val="0"/>
        <strike val="0"/>
        <condense val="0"/>
        <extend val="0"/>
        <outline val="0"/>
        <shadow val="0"/>
        <u val="none"/>
        <vertAlign val="baseline"/>
        <sz val="8"/>
        <color indexed="8"/>
        <name val="Arial"/>
        <family val="2"/>
        <charset val="238"/>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8"/>
        <color rgb="FF000000"/>
        <name val="Arial"/>
        <family val="2"/>
        <charset val="238"/>
        <scheme val="none"/>
      </font>
      <fill>
        <patternFill patternType="none">
          <fgColor rgb="FF000000"/>
          <bgColor auto="1"/>
        </patternFill>
      </fill>
    </dxf>
    <dxf>
      <font>
        <b val="0"/>
        <i val="0"/>
        <strike val="0"/>
        <condense val="0"/>
        <extend val="0"/>
        <outline val="0"/>
        <shadow val="0"/>
        <u val="none"/>
        <vertAlign val="baseline"/>
        <sz val="8"/>
        <color rgb="FF000000"/>
        <name val="Arial"/>
        <family val="2"/>
        <charset val="238"/>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8"/>
        <color indexed="8"/>
        <name val="Arial"/>
        <family val="2"/>
        <charset val="238"/>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8"/>
        <color rgb="FF000000"/>
        <name val="Arial"/>
        <family val="2"/>
        <charset val="238"/>
        <scheme val="none"/>
      </font>
      <fill>
        <patternFill patternType="none">
          <fgColor rgb="FF000000"/>
          <bgColor auto="1"/>
        </patternFill>
      </fill>
    </dxf>
    <dxf>
      <font>
        <b val="0"/>
        <i val="0"/>
        <strike val="0"/>
        <condense val="0"/>
        <extend val="0"/>
        <outline val="0"/>
        <shadow val="0"/>
        <u val="none"/>
        <vertAlign val="baseline"/>
        <sz val="8"/>
        <color rgb="FF000000"/>
        <name val="Arial"/>
        <family val="2"/>
        <charset val="238"/>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8"/>
        <color indexed="8"/>
        <name val="Arial"/>
        <family val="2"/>
        <charset val="238"/>
        <scheme val="none"/>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8"/>
        <color indexed="8"/>
        <name val="Arial"/>
        <family val="2"/>
        <charset val="238"/>
        <scheme val="none"/>
      </font>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8"/>
        <color indexed="8"/>
        <name val="Arial"/>
        <family val="2"/>
        <charset val="238"/>
        <scheme val="none"/>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8"/>
        <color indexed="8"/>
        <name val="Arial"/>
        <family val="2"/>
        <charset val="238"/>
        <scheme val="none"/>
      </font>
      <fill>
        <patternFill patternType="none">
          <fgColor indexed="64"/>
          <bgColor auto="1"/>
        </patternFill>
      </fill>
      <alignment horizontal="center" vertical="top" textRotation="0" wrapText="1" indent="0" justifyLastLine="0" shrinkToFit="0" readingOrder="0"/>
    </dxf>
    <dxf>
      <font>
        <b/>
        <i val="0"/>
        <strike val="0"/>
        <condense val="0"/>
        <extend val="0"/>
        <outline val="0"/>
        <shadow val="0"/>
        <u val="none"/>
        <vertAlign val="baseline"/>
        <sz val="8"/>
        <color indexed="8"/>
        <name val="Arial"/>
        <family val="2"/>
        <charset val="238"/>
        <scheme val="none"/>
      </font>
      <numFmt numFmtId="0" formatCode="General"/>
      <fill>
        <patternFill patternType="none">
          <fgColor indexed="64"/>
          <bgColor auto="1"/>
        </patternFill>
      </fill>
      <alignment horizontal="general" vertical="top" textRotation="0" wrapText="1" indent="0" justifyLastLine="0" shrinkToFit="0" readingOrder="0"/>
      <protection locked="1" hidden="0"/>
    </dxf>
    <dxf>
      <font>
        <b val="0"/>
        <i val="0"/>
        <strike val="0"/>
        <condense val="0"/>
        <extend val="0"/>
        <outline val="0"/>
        <shadow val="0"/>
        <u val="none"/>
        <vertAlign val="baseline"/>
        <sz val="8"/>
        <color indexed="8"/>
        <name val="Arial"/>
        <family val="2"/>
        <charset val="238"/>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8"/>
        <color rgb="FF000000"/>
        <name val="Arial"/>
        <family val="2"/>
        <charset val="238"/>
        <scheme val="none"/>
      </font>
      <fill>
        <patternFill patternType="none">
          <fgColor rgb="FF000000"/>
          <bgColor auto="1"/>
        </patternFill>
      </fill>
    </dxf>
    <dxf>
      <font>
        <b val="0"/>
        <i val="0"/>
        <strike val="0"/>
        <condense val="0"/>
        <extend val="0"/>
        <outline val="0"/>
        <shadow val="0"/>
        <u val="none"/>
        <vertAlign val="baseline"/>
        <sz val="8"/>
        <color rgb="FF000000"/>
        <name val="Arial"/>
        <family val="2"/>
        <charset val="238"/>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8"/>
        <color indexed="8"/>
        <name val="Arial"/>
        <family val="2"/>
        <charset val="238"/>
        <scheme val="none"/>
      </font>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sz val="8"/>
        <color rgb="FF000000"/>
        <name val="Arial"/>
        <family val="2"/>
        <charset val="238"/>
        <scheme val="none"/>
      </font>
      <fill>
        <patternFill patternType="none">
          <fgColor rgb="FF000000"/>
          <bgColor auto="1"/>
        </patternFill>
      </fill>
      <alignment vertical="center" textRotation="0" wrapText="1" indent="0" justifyLastLine="0" shrinkToFit="0" readingOrder="0"/>
    </dxf>
    <dxf>
      <font>
        <b val="0"/>
        <i val="0"/>
        <strike val="0"/>
        <condense val="0"/>
        <extend val="0"/>
        <outline val="0"/>
        <shadow val="0"/>
        <u val="none"/>
        <vertAlign val="baseline"/>
        <sz val="8"/>
        <color rgb="FF000000"/>
        <name val="Arial"/>
        <family val="2"/>
        <charset val="238"/>
        <scheme val="none"/>
      </font>
      <fill>
        <patternFill patternType="none">
          <fgColor rgb="FF000000"/>
          <bgColor auto="1"/>
        </patternFill>
      </fill>
      <alignment horizontal="general" vertical="center" textRotation="0" wrapText="1" indent="0" justifyLastLine="0" shrinkToFit="0" readingOrder="0"/>
    </dxf>
    <dxf>
      <font>
        <b/>
        <i val="0"/>
        <strike val="0"/>
        <condense val="0"/>
        <extend val="0"/>
        <outline val="0"/>
        <shadow val="0"/>
        <u val="none"/>
        <vertAlign val="baseline"/>
        <sz val="8"/>
        <color indexed="8"/>
        <name val="Arial"/>
        <family val="2"/>
        <charset val="238"/>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Arial"/>
        <family val="2"/>
        <charset val="238"/>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8"/>
        <color indexed="8"/>
        <name val="Arial"/>
        <family val="2"/>
        <charset val="238"/>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Arial"/>
        <family val="2"/>
        <charset val="238"/>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8"/>
        <color indexed="8"/>
        <name val="Arial"/>
        <family val="2"/>
        <charset val="238"/>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8"/>
        <color indexed="8"/>
        <name val="Arial"/>
        <family val="2"/>
        <charset val="238"/>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8"/>
        <color rgb="FF000000"/>
        <name val="Arial"/>
        <family val="2"/>
        <charset val="238"/>
        <scheme val="none"/>
      </font>
      <fill>
        <patternFill patternType="none">
          <fgColor rgb="FF000000"/>
          <bgColor auto="1"/>
        </patternFill>
      </fill>
      <alignment vertical="center" textRotation="0" wrapText="1" indent="0" justifyLastLine="0" shrinkToFit="0" readingOrder="0"/>
    </dxf>
    <dxf>
      <font>
        <b val="0"/>
        <i val="0"/>
        <strike val="0"/>
        <condense val="0"/>
        <extend val="0"/>
        <outline val="0"/>
        <shadow val="0"/>
        <u val="none"/>
        <vertAlign val="baseline"/>
        <sz val="8"/>
        <color rgb="FF000000"/>
        <name val="Arial"/>
        <family val="2"/>
        <charset val="238"/>
        <scheme val="none"/>
      </font>
      <fill>
        <patternFill patternType="none">
          <fgColor rgb="FF000000"/>
          <bgColor auto="1"/>
        </patternFill>
      </fill>
      <alignment horizontal="general" vertical="center" textRotation="0" wrapText="1" indent="0" justifyLastLine="0" shrinkToFit="0" readingOrder="0"/>
    </dxf>
    <dxf>
      <border outline="0">
        <bottom style="medium">
          <color rgb="FF000000"/>
        </bottom>
      </border>
    </dxf>
    <dxf>
      <font>
        <strike val="0"/>
        <outline val="0"/>
        <shadow val="0"/>
        <u val="none"/>
        <vertAlign val="baseline"/>
        <sz val="8"/>
        <color indexed="8"/>
        <name val="Arial"/>
        <family val="2"/>
        <charset val="238"/>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rial"/>
        <family val="2"/>
        <charset val="238"/>
        <scheme val="none"/>
      </font>
      <numFmt numFmtId="165" formatCode="[$-409]d\-mmm\-yyyy;@"/>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numFmt numFmtId="166" formatCode="[$-424]d/\ mmmm\ yyyy;@"/>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left" vertical="top" textRotation="0" wrapText="1" indent="0" justifyLastLine="0" shrinkToFit="0" readingOrder="0"/>
      <protection locked="1" hidden="0"/>
    </dxf>
    <dxf>
      <font>
        <strike val="0"/>
        <outline val="0"/>
        <shadow val="0"/>
        <u val="none"/>
        <vertAlign val="baseline"/>
        <sz val="9"/>
        <name val="Arial"/>
        <family val="2"/>
        <charset val="238"/>
        <scheme val="none"/>
      </font>
      <fill>
        <patternFill patternType="none">
          <fgColor indexed="64"/>
          <bgColor auto="1"/>
        </patternFill>
      </fill>
    </dxf>
    <dxf>
      <font>
        <b/>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rgb="FF000000"/>
          <bgColor auto="1"/>
        </patternFill>
      </fill>
    </dxf>
    <dxf>
      <font>
        <b val="0"/>
        <i val="0"/>
        <strike val="0"/>
        <condense val="0"/>
        <extend val="0"/>
        <outline val="0"/>
        <shadow val="0"/>
        <u val="none"/>
        <vertAlign val="baseline"/>
        <sz val="9"/>
        <color auto="1"/>
        <name val="Arial"/>
        <family val="2"/>
        <charset val="238"/>
        <scheme val="none"/>
      </font>
      <fill>
        <patternFill patternType="none">
          <fgColor rgb="FF000000"/>
          <bgColor auto="1"/>
        </patternFill>
      </fill>
      <alignment horizontal="general"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indexed="64"/>
          <bgColor auto="1"/>
        </patternFill>
      </fill>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strike val="0"/>
        <outline val="0"/>
        <shadow val="0"/>
        <u val="none"/>
        <vertAlign val="baseline"/>
        <sz val="9"/>
        <color rgb="FF000000"/>
        <name val="Arial"/>
        <family val="2"/>
        <charset val="238"/>
        <scheme val="none"/>
      </font>
      <fill>
        <patternFill patternType="none">
          <fgColor rgb="FF000000"/>
          <bgColor auto="1"/>
        </patternFill>
      </fill>
    </dxf>
    <dxf>
      <border outline="0">
        <top style="medium">
          <color rgb="FF000000"/>
        </top>
      </border>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general"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center"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9"/>
        <color indexed="8"/>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solid">
          <fgColor indexed="64"/>
          <bgColor theme="0"/>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rial"/>
        <family val="2"/>
        <charset val="238"/>
        <scheme val="none"/>
      </font>
      <numFmt numFmtId="165" formatCode="[$-409]d\-mmm\-yyyy;@"/>
      <alignment horizontal="center" vertical="center" textRotation="0" wrapText="1" indent="0" justifyLastLine="0" shrinkToFit="0" readingOrder="0"/>
    </dxf>
    <dxf>
      <font>
        <b val="0"/>
        <i val="0"/>
        <strike val="0"/>
        <condense val="0"/>
        <extend val="0"/>
        <outline val="0"/>
        <shadow val="0"/>
        <u val="none"/>
        <vertAlign val="baseline"/>
        <sz val="9"/>
        <color auto="1"/>
        <name val="Arial"/>
        <family val="2"/>
        <charset val="238"/>
        <scheme val="none"/>
      </font>
      <numFmt numFmtId="166" formatCode="[$-424]d/\ mmmm\ yyyy;@"/>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dxf>
      <font>
        <strike val="0"/>
        <outline val="0"/>
        <shadow val="0"/>
        <u val="none"/>
        <vertAlign val="baseline"/>
        <sz val="9"/>
        <name val="Arial"/>
        <family val="2"/>
        <charset val="238"/>
        <scheme val="none"/>
      </font>
      <fill>
        <patternFill patternType="none">
          <fgColor indexed="64"/>
          <bgColor auto="1"/>
        </patternFill>
      </fill>
    </dxf>
    <dxf>
      <font>
        <b/>
        <i val="0"/>
        <strike val="0"/>
        <condense val="0"/>
        <extend val="0"/>
        <outline val="0"/>
        <shadow val="0"/>
        <u val="none"/>
        <vertAlign val="baseline"/>
        <sz val="9"/>
        <color auto="1"/>
        <name val="Arial"/>
        <family val="2"/>
        <charset val="238"/>
        <scheme val="none"/>
      </font>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rgb="FF000000"/>
          <bgColor auto="1"/>
        </patternFill>
      </fill>
    </dxf>
    <dxf>
      <font>
        <b val="0"/>
        <i val="0"/>
        <strike val="0"/>
        <condense val="0"/>
        <extend val="0"/>
        <outline val="0"/>
        <shadow val="0"/>
        <u val="none"/>
        <vertAlign val="baseline"/>
        <sz val="9"/>
        <color auto="1"/>
        <name val="Arial"/>
        <family val="2"/>
        <charset val="238"/>
        <scheme val="none"/>
      </font>
      <fill>
        <patternFill patternType="none">
          <fgColor rgb="FF000000"/>
          <bgColor auto="1"/>
        </patternFill>
      </fill>
      <alignment horizontal="general"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indexed="64"/>
          <bgColor auto="1"/>
        </patternFill>
      </fill>
    </dxf>
    <dxf>
      <font>
        <b val="0"/>
        <i val="0"/>
        <strike val="0"/>
        <condense val="0"/>
        <extend val="0"/>
        <outline val="0"/>
        <shadow val="0"/>
        <u val="none"/>
        <vertAlign val="baseline"/>
        <sz val="9"/>
        <color rgb="FF000000"/>
        <name val="Arial"/>
        <family val="2"/>
        <scheme val="none"/>
      </font>
      <fill>
        <patternFill patternType="none">
          <fgColor indexed="64"/>
          <bgColor indexed="65"/>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strike val="0"/>
        <outline val="0"/>
        <shadow val="0"/>
        <u val="none"/>
        <vertAlign val="baseline"/>
        <sz val="9"/>
        <color rgb="FF000000"/>
        <name val="Arial"/>
        <family val="2"/>
        <charset val="238"/>
        <scheme val="none"/>
      </font>
      <fill>
        <patternFill patternType="none">
          <fgColor rgb="FF000000"/>
          <bgColor auto="1"/>
        </patternFill>
      </fill>
    </dxf>
    <dxf>
      <border outline="0">
        <top style="medium">
          <color rgb="FF000000"/>
        </top>
      </border>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general"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center"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rial"/>
        <family val="2"/>
        <charset val="238"/>
        <scheme val="none"/>
      </font>
      <numFmt numFmtId="165" formatCode="[$-409]d\-mmm\-yyyy;@"/>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numFmt numFmtId="166" formatCode="[$-424]d/\ mmmm\ yyyy;@"/>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left" vertical="top" textRotation="0" wrapText="1" indent="0" justifyLastLine="0" shrinkToFit="0" readingOrder="0"/>
      <protection locked="1" hidden="0"/>
    </dxf>
    <dxf>
      <font>
        <b val="0"/>
        <strike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9"/>
        <color auto="1"/>
        <name val="Arial"/>
        <family val="2"/>
        <charset val="238"/>
        <scheme val="none"/>
      </font>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rgb="FF000000"/>
          <bgColor auto="1"/>
        </patternFill>
      </fill>
    </dxf>
    <dxf>
      <font>
        <b val="0"/>
        <i val="0"/>
        <strike val="0"/>
        <condense val="0"/>
        <extend val="0"/>
        <outline val="0"/>
        <shadow val="0"/>
        <u val="none"/>
        <vertAlign val="baseline"/>
        <sz val="9"/>
        <color auto="1"/>
        <name val="Arial"/>
        <family val="2"/>
        <charset val="238"/>
        <scheme val="none"/>
      </font>
      <fill>
        <patternFill patternType="none">
          <fgColor rgb="FF000000"/>
          <bgColor auto="1"/>
        </patternFill>
      </fill>
      <alignment horizontal="general"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indexed="64"/>
          <bgColor auto="1"/>
        </patternFill>
      </fill>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strike val="0"/>
        <outline val="0"/>
        <shadow val="0"/>
        <u val="none"/>
        <vertAlign val="baseline"/>
        <sz val="9"/>
        <color rgb="FF000000"/>
        <name val="Arial"/>
        <family val="2"/>
        <charset val="238"/>
        <scheme val="none"/>
      </font>
      <fill>
        <patternFill patternType="none">
          <fgColor rgb="FF000000"/>
          <bgColor auto="1"/>
        </patternFill>
      </fill>
    </dxf>
    <dxf>
      <border outline="0">
        <top style="medium">
          <color rgb="FF000000"/>
        </top>
      </border>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general"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center"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numFmt numFmtId="0" formatCode="General"/>
      <fill>
        <patternFill patternType="solid">
          <fgColor theme="0" tint="-0.14999847407452621"/>
          <bgColor theme="0" tint="-0.1499984740745262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strike val="0"/>
        <outline val="0"/>
        <shadow val="0"/>
        <u val="none"/>
        <vertAlign val="baseline"/>
        <sz val="9"/>
        <color rgb="FF000000"/>
        <name val="Arial"/>
        <family val="2"/>
        <charset val="238"/>
        <scheme val="none"/>
      </font>
      <fill>
        <patternFill patternType="none">
          <fgColor rgb="FF000000"/>
          <bgColor auto="1"/>
        </patternFill>
      </fill>
    </dxf>
    <dxf>
      <border outline="0">
        <top style="medium">
          <color rgb="FF000000"/>
        </top>
      </border>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rgb="FF000000"/>
        <name val="Arial"/>
        <family val="2"/>
        <scheme val="none"/>
      </font>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general"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center"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rial"/>
        <family val="2"/>
        <charset val="238"/>
        <scheme val="none"/>
      </font>
      <numFmt numFmtId="165" formatCode="[$-409]d\-mmm\-yyyy;@"/>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numFmt numFmtId="166" formatCode="[$-424]d/\ mmmm\ yyyy;@"/>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dxf>
      <font>
        <b val="0"/>
        <strike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9"/>
        <color auto="1"/>
        <name val="Arial"/>
        <family val="2"/>
        <charset val="238"/>
        <scheme val="none"/>
      </font>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rgb="FF000000"/>
          <bgColor auto="1"/>
        </patternFill>
      </fill>
    </dxf>
    <dxf>
      <font>
        <b val="0"/>
        <i val="0"/>
        <strike val="0"/>
        <condense val="0"/>
        <extend val="0"/>
        <outline val="0"/>
        <shadow val="0"/>
        <u val="none"/>
        <vertAlign val="baseline"/>
        <sz val="9"/>
        <color auto="1"/>
        <name val="Arial"/>
        <family val="2"/>
        <charset val="238"/>
        <scheme val="none"/>
      </font>
      <fill>
        <patternFill patternType="none">
          <fgColor rgb="FF000000"/>
          <bgColor auto="1"/>
        </patternFill>
      </fill>
      <alignment horizontal="general"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indexed="64"/>
          <bgColor auto="1"/>
        </patternFill>
      </fill>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rial"/>
        <family val="2"/>
        <charset val="238"/>
        <scheme val="none"/>
      </font>
      <numFmt numFmtId="165" formatCode="[$-409]d\-mmm\-yyyy;@"/>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numFmt numFmtId="166" formatCode="[$-424]d/\ mmmm\ yyyy;@"/>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left" vertical="top" textRotation="0" wrapText="1" indent="0" justifyLastLine="0" shrinkToFit="0" readingOrder="0"/>
      <protection locked="1" hidden="0"/>
    </dxf>
    <dxf>
      <font>
        <strike val="0"/>
        <outline val="0"/>
        <shadow val="0"/>
        <u val="none"/>
        <vertAlign val="baseline"/>
        <sz val="9"/>
        <name val="Arial"/>
        <family val="2"/>
        <charset val="238"/>
        <scheme val="none"/>
      </font>
      <fill>
        <patternFill patternType="none">
          <fgColor indexed="64"/>
          <bgColor auto="1"/>
        </patternFill>
      </fill>
    </dxf>
    <dxf>
      <font>
        <b/>
        <i val="0"/>
        <strike val="0"/>
        <condense val="0"/>
        <extend val="0"/>
        <outline val="0"/>
        <shadow val="0"/>
        <u val="none"/>
        <vertAlign val="baseline"/>
        <sz val="9"/>
        <color auto="1"/>
        <name val="Arial"/>
        <family val="2"/>
        <charset val="238"/>
        <scheme val="none"/>
      </font>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rgb="FF000000"/>
          <bgColor auto="1"/>
        </patternFill>
      </fill>
    </dxf>
    <dxf>
      <font>
        <b val="0"/>
        <i val="0"/>
        <strike val="0"/>
        <condense val="0"/>
        <extend val="0"/>
        <outline val="0"/>
        <shadow val="0"/>
        <u val="none"/>
        <vertAlign val="baseline"/>
        <sz val="9"/>
        <color auto="1"/>
        <name val="Arial"/>
        <family val="2"/>
        <charset val="238"/>
        <scheme val="none"/>
      </font>
      <fill>
        <patternFill patternType="none">
          <fgColor rgb="FF000000"/>
          <bgColor auto="1"/>
        </patternFill>
      </fill>
      <alignment horizontal="general"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indexed="64"/>
          <bgColor auto="1"/>
        </patternFill>
      </fill>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strike val="0"/>
        <outline val="0"/>
        <shadow val="0"/>
        <u val="none"/>
        <vertAlign val="baseline"/>
        <sz val="9"/>
        <color rgb="FF000000"/>
        <name val="Arial"/>
        <family val="2"/>
        <charset val="238"/>
        <scheme val="none"/>
      </font>
      <fill>
        <patternFill patternType="none">
          <fgColor rgb="FF000000"/>
          <bgColor auto="1"/>
        </patternFill>
      </fill>
    </dxf>
    <dxf>
      <border outline="0">
        <top style="medium">
          <color rgb="FF000000"/>
        </top>
      </border>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rgb="FF000000"/>
        <name val="Arial"/>
        <family val="2"/>
        <scheme val="none"/>
      </font>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general"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center"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rial"/>
        <family val="2"/>
        <charset val="238"/>
        <scheme val="none"/>
      </font>
      <numFmt numFmtId="165" formatCode="[$-409]d\-mmm\-yyyy;@"/>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numFmt numFmtId="166" formatCode="[$-424]d/\ mmmm\ yyyy;@"/>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dxf>
      <font>
        <b val="0"/>
        <strike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9"/>
        <color auto="1"/>
        <name val="Arial"/>
        <family val="2"/>
        <charset val="238"/>
        <scheme val="none"/>
      </font>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rgb="FF000000"/>
          <bgColor auto="1"/>
        </patternFill>
      </fill>
    </dxf>
    <dxf>
      <font>
        <b val="0"/>
        <i val="0"/>
        <strike val="0"/>
        <condense val="0"/>
        <extend val="0"/>
        <outline val="0"/>
        <shadow val="0"/>
        <u val="none"/>
        <vertAlign val="baseline"/>
        <sz val="9"/>
        <color auto="1"/>
        <name val="Arial"/>
        <family val="2"/>
        <charset val="238"/>
        <scheme val="none"/>
      </font>
      <fill>
        <patternFill patternType="none">
          <fgColor rgb="FF000000"/>
          <bgColor auto="1"/>
        </patternFill>
      </fill>
      <alignment horizontal="general"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indexed="64"/>
          <bgColor auto="1"/>
        </patternFill>
      </fill>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strike val="0"/>
        <outline val="0"/>
        <shadow val="0"/>
        <u val="none"/>
        <vertAlign val="baseline"/>
        <sz val="9"/>
        <color rgb="FF000000"/>
        <name val="Arial"/>
        <family val="2"/>
        <charset val="238"/>
        <scheme val="none"/>
      </font>
      <fill>
        <patternFill patternType="none">
          <fgColor rgb="FF000000"/>
          <bgColor auto="1"/>
        </patternFill>
      </fill>
    </dxf>
    <dxf>
      <border outline="0">
        <top style="medium">
          <color rgb="FF000000"/>
        </top>
      </border>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general"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center"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general"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center"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9"/>
        <color indexed="8"/>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solid">
          <fgColor indexed="64"/>
          <bgColor theme="0"/>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Arial"/>
        <family val="2"/>
        <charset val="238"/>
        <scheme val="none"/>
      </font>
      <numFmt numFmtId="165" formatCode="[$-409]d\-mmm\-yyyy;@"/>
      <alignment horizontal="center" vertical="center" textRotation="0" wrapText="1" indent="0" justifyLastLine="0" shrinkToFit="0" readingOrder="0"/>
    </dxf>
    <dxf>
      <font>
        <b val="0"/>
        <i val="0"/>
        <strike val="0"/>
        <condense val="0"/>
        <extend val="0"/>
        <outline val="0"/>
        <shadow val="0"/>
        <u val="none"/>
        <vertAlign val="baseline"/>
        <sz val="8"/>
        <color auto="1"/>
        <name val="Arial"/>
        <family val="2"/>
        <charset val="238"/>
        <scheme val="none"/>
      </font>
      <numFmt numFmtId="166" formatCode="[$-424]d/\ mmmm\ yyyy;@"/>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dxf>
      <font>
        <b val="0"/>
        <strike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9"/>
        <color auto="1"/>
        <name val="Arial"/>
        <family val="2"/>
        <charset val="238"/>
        <scheme val="none"/>
      </font>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rgb="FF000000"/>
          <bgColor auto="1"/>
        </patternFill>
      </fill>
    </dxf>
    <dxf>
      <font>
        <b val="0"/>
        <i val="0"/>
        <strike val="0"/>
        <condense val="0"/>
        <extend val="0"/>
        <outline val="0"/>
        <shadow val="0"/>
        <u val="none"/>
        <vertAlign val="baseline"/>
        <sz val="9"/>
        <color auto="1"/>
        <name val="Arial"/>
        <family val="2"/>
        <charset val="238"/>
        <scheme val="none"/>
      </font>
      <fill>
        <patternFill patternType="none">
          <fgColor rgb="FF000000"/>
          <bgColor auto="1"/>
        </patternFill>
      </fill>
      <alignment horizontal="general"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indexed="64"/>
          <bgColor auto="1"/>
        </patternFill>
      </fill>
    </dxf>
    <dxf>
      <font>
        <b val="0"/>
        <i val="0"/>
        <strike val="0"/>
        <condense val="0"/>
        <extend val="0"/>
        <outline val="0"/>
        <shadow val="0"/>
        <u val="none"/>
        <vertAlign val="baseline"/>
        <sz val="9"/>
        <color rgb="FF000000"/>
        <name val="Arial"/>
        <family val="2"/>
        <scheme val="none"/>
      </font>
      <fill>
        <patternFill patternType="none">
          <fgColor indexed="64"/>
          <bgColor indexed="65"/>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indexed="64"/>
          <bgColor indexed="65"/>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left" vertical="center" textRotation="0" wrapText="1" indent="0" justifyLastLine="0" shrinkToFit="0" readingOrder="0"/>
    </dxf>
    <dxf>
      <font>
        <b/>
        <i val="0"/>
        <strike val="0"/>
        <condense val="0"/>
        <extend val="0"/>
        <outline val="0"/>
        <shadow val="0"/>
        <u val="none"/>
        <vertAlign val="baseline"/>
        <sz val="8"/>
        <color indexed="8"/>
        <name val="Arial"/>
        <family val="2"/>
        <charset val="238"/>
        <scheme val="none"/>
      </font>
      <alignment horizontal="center" vertical="top" textRotation="0" wrapText="1" indent="0" justifyLastLine="0" shrinkToFit="0" readingOrder="0"/>
    </dxf>
    <dxf>
      <font>
        <b val="0"/>
        <i val="0"/>
        <strike val="0"/>
        <condense val="0"/>
        <extend val="0"/>
        <outline val="0"/>
        <shadow val="0"/>
        <u val="none"/>
        <vertAlign val="baseline"/>
        <sz val="8"/>
        <color indexed="8"/>
        <name val="Arial"/>
        <family val="2"/>
        <charset val="238"/>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rgb="FF000000"/>
        <name val="Arial"/>
        <family val="2"/>
        <charset val="238"/>
        <scheme val="none"/>
      </font>
      <fill>
        <patternFill patternType="none">
          <fgColor indexed="64"/>
          <bgColor indexed="65"/>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strike val="0"/>
        <outline val="0"/>
        <shadow val="0"/>
        <u val="none"/>
        <vertAlign val="baseline"/>
        <sz val="9"/>
        <color rgb="FF000000"/>
        <name val="Arial"/>
        <family val="2"/>
        <charset val="238"/>
        <scheme val="none"/>
      </font>
      <fill>
        <patternFill patternType="none">
          <fgColor rgb="FF000000"/>
          <bgColor auto="1"/>
        </patternFill>
      </fill>
    </dxf>
    <dxf>
      <border outline="0">
        <top style="medium">
          <color rgb="FF000000"/>
        </top>
      </border>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rial"/>
        <family val="2"/>
        <charset val="238"/>
        <scheme val="none"/>
      </font>
      <numFmt numFmtId="165" formatCode="[$-409]d\-mmm\-yyyy;@"/>
      <alignment horizontal="center" vertical="center" textRotation="0" wrapText="1" indent="0" justifyLastLine="0" shrinkToFit="0" readingOrder="0"/>
    </dxf>
    <dxf>
      <font>
        <b val="0"/>
        <i val="0"/>
        <strike val="0"/>
        <condense val="0"/>
        <extend val="0"/>
        <outline val="0"/>
        <shadow val="0"/>
        <u val="none"/>
        <vertAlign val="baseline"/>
        <sz val="9"/>
        <color auto="1"/>
        <name val="Arial"/>
        <family val="2"/>
        <charset val="238"/>
        <scheme val="none"/>
      </font>
      <numFmt numFmtId="166" formatCode="[$-424]d/\ mmmm\ yyyy;@"/>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left" vertical="top" textRotation="0" wrapText="1" indent="0" justifyLastLine="0" shrinkToFit="0" readingOrder="0"/>
      <protection locked="1" hidden="0"/>
    </dxf>
    <dxf>
      <font>
        <b val="0"/>
        <sz val="9"/>
        <color indexed="8"/>
        <name val="Arial"/>
        <family val="2"/>
        <charset val="238"/>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auto="1"/>
        <name val="Arial"/>
        <family val="2"/>
        <charset val="238"/>
        <scheme val="none"/>
      </font>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rgb="FF000000"/>
          <bgColor auto="1"/>
        </patternFill>
      </fill>
    </dxf>
    <dxf>
      <font>
        <b val="0"/>
        <i val="0"/>
        <strike val="0"/>
        <condense val="0"/>
        <extend val="0"/>
        <outline val="0"/>
        <shadow val="0"/>
        <u val="none"/>
        <vertAlign val="baseline"/>
        <sz val="9"/>
        <color auto="1"/>
        <name val="Arial"/>
        <family val="2"/>
        <charset val="238"/>
        <scheme val="none"/>
      </font>
      <fill>
        <patternFill patternType="none">
          <fgColor rgb="FF000000"/>
          <bgColor auto="1"/>
        </patternFill>
      </fill>
      <alignment horizontal="general"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indexed="64"/>
          <bgColor auto="1"/>
        </patternFill>
      </fill>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strike val="0"/>
        <outline val="0"/>
        <shadow val="0"/>
        <u val="none"/>
        <vertAlign val="baseline"/>
        <sz val="9"/>
        <color rgb="FF000000"/>
        <name val="Arial"/>
        <family val="2"/>
        <charset val="238"/>
        <scheme val="none"/>
      </font>
      <fill>
        <patternFill patternType="none">
          <fgColor rgb="FF000000"/>
          <bgColor auto="1"/>
        </patternFill>
      </fill>
    </dxf>
    <dxf>
      <border outline="0">
        <top style="medium">
          <color rgb="FF000000"/>
        </top>
      </border>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center"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rial"/>
        <family val="2"/>
        <charset val="238"/>
        <scheme val="none"/>
      </font>
      <numFmt numFmtId="165" formatCode="[$-409]d\-mmm\-yyyy;@"/>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numFmt numFmtId="166" formatCode="[$-424]d/\ mmmm\ yyyy;@"/>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left" vertical="top" textRotation="0" wrapText="1" indent="0" justifyLastLine="0" shrinkToFit="0" readingOrder="0"/>
      <protection locked="1" hidden="0"/>
    </dxf>
    <dxf>
      <font>
        <strike val="0"/>
        <outline val="0"/>
        <shadow val="0"/>
        <u val="none"/>
        <vertAlign val="baseline"/>
        <sz val="9"/>
        <name val="Arial"/>
        <family val="2"/>
        <charset val="238"/>
        <scheme val="none"/>
      </font>
      <fill>
        <patternFill patternType="none">
          <fgColor indexed="64"/>
          <bgColor auto="1"/>
        </patternFill>
      </fill>
    </dxf>
    <dxf>
      <font>
        <b/>
        <i val="0"/>
        <strike val="0"/>
        <condense val="0"/>
        <extend val="0"/>
        <outline val="0"/>
        <shadow val="0"/>
        <u val="none"/>
        <vertAlign val="baseline"/>
        <sz val="9"/>
        <color auto="1"/>
        <name val="Arial"/>
        <family val="2"/>
        <charset val="238"/>
        <scheme val="none"/>
      </font>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rgb="FF000000"/>
          <bgColor auto="1"/>
        </patternFill>
      </fill>
    </dxf>
    <dxf>
      <font>
        <b val="0"/>
        <i val="0"/>
        <strike val="0"/>
        <condense val="0"/>
        <extend val="0"/>
        <outline val="0"/>
        <shadow val="0"/>
        <u val="none"/>
        <vertAlign val="baseline"/>
        <sz val="9"/>
        <color auto="1"/>
        <name val="Arial"/>
        <family val="2"/>
        <charset val="238"/>
        <scheme val="none"/>
      </font>
      <fill>
        <patternFill patternType="none">
          <fgColor rgb="FF000000"/>
          <bgColor auto="1"/>
        </patternFill>
      </fill>
      <alignment horizontal="general"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indexed="64"/>
          <bgColor auto="1"/>
        </patternFill>
      </fill>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strike val="0"/>
        <outline val="0"/>
        <shadow val="0"/>
        <u val="none"/>
        <vertAlign val="baseline"/>
        <sz val="9"/>
        <color rgb="FF000000"/>
        <name val="Arial"/>
        <family val="2"/>
        <charset val="238"/>
        <scheme val="none"/>
      </font>
      <fill>
        <patternFill patternType="none">
          <fgColor rgb="FF000000"/>
          <bgColor auto="1"/>
        </patternFill>
      </fill>
    </dxf>
    <dxf>
      <border outline="0">
        <top style="medium">
          <color rgb="FF000000"/>
        </top>
      </border>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general"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center"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rial"/>
        <family val="2"/>
        <charset val="238"/>
        <scheme val="none"/>
      </font>
      <numFmt numFmtId="165" formatCode="[$-409]d\-mmm\-yyyy;@"/>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numFmt numFmtId="166" formatCode="[$-424]d/\ mmmm\ yyyy;@"/>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left" vertical="top" textRotation="0" wrapText="1" indent="0" justifyLastLine="0" shrinkToFit="0" readingOrder="0"/>
      <protection locked="1" hidden="0"/>
    </dxf>
    <dxf>
      <font>
        <b val="0"/>
        <strike val="0"/>
        <outline val="0"/>
        <shadow val="0"/>
        <u val="none"/>
        <vertAlign val="baseline"/>
        <sz val="9"/>
        <name val="Arial"/>
        <family val="2"/>
        <charset val="238"/>
        <scheme val="none"/>
      </font>
      <fill>
        <patternFill patternType="none">
          <fgColor indexed="64"/>
          <bgColor auto="1"/>
        </patternFill>
      </fill>
    </dxf>
    <dxf>
      <font>
        <b/>
        <i val="0"/>
        <strike val="0"/>
        <condense val="0"/>
        <extend val="0"/>
        <outline val="0"/>
        <shadow val="0"/>
        <u val="none"/>
        <vertAlign val="baseline"/>
        <sz val="9"/>
        <color auto="1"/>
        <name val="Arial"/>
        <family val="2"/>
        <charset val="238"/>
        <scheme val="none"/>
      </font>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rgb="FF000000"/>
          <bgColor auto="1"/>
        </patternFill>
      </fill>
    </dxf>
    <dxf>
      <font>
        <b val="0"/>
        <i val="0"/>
        <strike val="0"/>
        <condense val="0"/>
        <extend val="0"/>
        <outline val="0"/>
        <shadow val="0"/>
        <u val="none"/>
        <vertAlign val="baseline"/>
        <sz val="9"/>
        <color auto="1"/>
        <name val="Arial"/>
        <family val="2"/>
        <charset val="238"/>
        <scheme val="none"/>
      </font>
      <fill>
        <patternFill patternType="none">
          <fgColor rgb="FF000000"/>
          <bgColor auto="1"/>
        </patternFill>
      </fill>
      <alignment horizontal="general"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indexed="64"/>
          <bgColor auto="1"/>
        </patternFill>
      </fill>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rgb="FF000000"/>
        <name val="Arial"/>
        <family val="2"/>
        <charset val="238"/>
        <scheme val="none"/>
      </font>
      <fill>
        <patternFill patternType="none">
          <fgColor indexed="64"/>
          <bgColor indexed="65"/>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strike val="0"/>
        <outline val="0"/>
        <shadow val="0"/>
        <u val="none"/>
        <vertAlign val="baseline"/>
        <sz val="9"/>
        <color rgb="FF000000"/>
        <name val="Arial"/>
        <family val="2"/>
        <charset val="238"/>
        <scheme val="none"/>
      </font>
      <fill>
        <patternFill patternType="none">
          <fgColor rgb="FF000000"/>
          <bgColor auto="1"/>
        </patternFill>
      </fill>
    </dxf>
    <dxf>
      <border outline="0">
        <top style="medium">
          <color rgb="FF000000"/>
        </top>
      </border>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rgb="FF000000"/>
        <name val="Arial"/>
        <family val="2"/>
        <scheme val="none"/>
      </font>
      <fill>
        <patternFill patternType="none">
          <fgColor indexed="64"/>
          <bgColor indexed="65"/>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general"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center"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Arial"/>
        <family val="2"/>
        <charset val="238"/>
        <scheme val="none"/>
      </font>
      <numFmt numFmtId="165" formatCode="[$-409]d\-mmm\-yyyy;@"/>
      <alignment horizontal="center" vertical="center" textRotation="0" wrapText="1" indent="0" justifyLastLine="0" shrinkToFit="0" readingOrder="0"/>
    </dxf>
    <dxf>
      <font>
        <b val="0"/>
        <i val="0"/>
        <strike val="0"/>
        <condense val="0"/>
        <extend val="0"/>
        <outline val="0"/>
        <shadow val="0"/>
        <u val="none"/>
        <vertAlign val="baseline"/>
        <sz val="8"/>
        <color auto="1"/>
        <name val="Arial"/>
        <family val="2"/>
        <charset val="238"/>
        <scheme val="none"/>
      </font>
      <numFmt numFmtId="166" formatCode="[$-424]d/\ mmmm\ yyyy;@"/>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dxf>
      <font>
        <b val="0"/>
        <sz val="9"/>
        <color indexed="8"/>
        <name val="Arial"/>
        <family val="2"/>
        <charset val="238"/>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auto="1"/>
        <name val="Arial"/>
        <family val="2"/>
        <charset val="238"/>
        <scheme val="none"/>
      </font>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rgb="FF000000"/>
          <bgColor auto="1"/>
        </patternFill>
      </fill>
    </dxf>
    <dxf>
      <font>
        <b val="0"/>
        <i val="0"/>
        <strike val="0"/>
        <condense val="0"/>
        <extend val="0"/>
        <outline val="0"/>
        <shadow val="0"/>
        <u val="none"/>
        <vertAlign val="baseline"/>
        <sz val="9"/>
        <color auto="1"/>
        <name val="Arial"/>
        <family val="2"/>
        <charset val="238"/>
        <scheme val="none"/>
      </font>
      <fill>
        <patternFill patternType="none">
          <fgColor rgb="FF000000"/>
          <bgColor auto="1"/>
        </patternFill>
      </fill>
      <alignment horizontal="general"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indexed="64"/>
          <bgColor auto="1"/>
        </patternFill>
      </fill>
    </dxf>
    <dxf>
      <font>
        <b val="0"/>
        <i val="0"/>
        <strike val="0"/>
        <condense val="0"/>
        <extend val="0"/>
        <outline val="0"/>
        <shadow val="0"/>
        <u val="none"/>
        <vertAlign val="baseline"/>
        <sz val="9"/>
        <color rgb="FF000000"/>
        <name val="Arial"/>
        <family val="2"/>
        <scheme val="none"/>
      </font>
      <fill>
        <patternFill patternType="none">
          <fgColor indexed="64"/>
          <bgColor indexed="65"/>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left" vertical="center" textRotation="0" wrapText="1" indent="0" justifyLastLine="0" shrinkToFit="0" readingOrder="0"/>
    </dxf>
    <dxf>
      <font>
        <b/>
        <i val="0"/>
        <strike val="0"/>
        <condense val="0"/>
        <extend val="0"/>
        <outline val="0"/>
        <shadow val="0"/>
        <u val="none"/>
        <vertAlign val="baseline"/>
        <sz val="8"/>
        <color indexed="8"/>
        <name val="Arial"/>
        <family val="2"/>
        <charset val="238"/>
        <scheme val="none"/>
      </font>
      <alignment horizontal="center" vertical="top" textRotation="0" wrapText="1" indent="0" justifyLastLine="0" shrinkToFit="0" readingOrder="0"/>
    </dxf>
    <dxf>
      <font>
        <b val="0"/>
        <i val="0"/>
        <strike val="0"/>
        <condense val="0"/>
        <extend val="0"/>
        <outline val="0"/>
        <shadow val="0"/>
        <u val="none"/>
        <vertAlign val="baseline"/>
        <sz val="8"/>
        <color indexed="8"/>
        <name val="Arial"/>
        <family val="2"/>
        <charset val="238"/>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strike val="0"/>
        <outline val="0"/>
        <shadow val="0"/>
        <u val="none"/>
        <vertAlign val="baseline"/>
        <sz val="9"/>
        <color rgb="FF000000"/>
        <name val="Arial"/>
        <family val="2"/>
        <charset val="238"/>
        <scheme val="none"/>
      </font>
      <fill>
        <patternFill patternType="none">
          <fgColor rgb="FF000000"/>
          <bgColor auto="1"/>
        </patternFill>
      </fill>
    </dxf>
    <dxf>
      <border outline="0">
        <top style="medium">
          <color rgb="FF000000"/>
        </top>
      </border>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general"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center"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rial"/>
        <family val="2"/>
        <charset val="238"/>
        <scheme val="none"/>
      </font>
      <numFmt numFmtId="165" formatCode="[$-409]d\-mmm\-yyyy;@"/>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numFmt numFmtId="166" formatCode="[$-424]d/\ mmmm\ yyyy;@"/>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dxf>
      <font>
        <sz val="9"/>
        <color indexed="8"/>
        <name val="Arial"/>
        <family val="2"/>
        <charset val="238"/>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auto="1"/>
        <name val="Arial"/>
        <family val="2"/>
        <charset val="238"/>
        <scheme val="none"/>
      </font>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rgb="FF000000"/>
          <bgColor auto="1"/>
        </patternFill>
      </fill>
    </dxf>
    <dxf>
      <font>
        <b val="0"/>
        <i val="0"/>
        <strike val="0"/>
        <condense val="0"/>
        <extend val="0"/>
        <outline val="0"/>
        <shadow val="0"/>
        <u val="none"/>
        <vertAlign val="baseline"/>
        <sz val="9"/>
        <color auto="1"/>
        <name val="Arial"/>
        <family val="2"/>
        <charset val="238"/>
        <scheme val="none"/>
      </font>
      <fill>
        <patternFill patternType="none">
          <fgColor rgb="FF000000"/>
          <bgColor auto="1"/>
        </patternFill>
      </fill>
      <alignment horizontal="general"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indexed="64"/>
          <bgColor auto="1"/>
        </patternFill>
      </fill>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strike val="0"/>
        <outline val="0"/>
        <shadow val="0"/>
        <u val="none"/>
        <vertAlign val="baseline"/>
        <sz val="9"/>
        <color rgb="FF000000"/>
        <name val="Arial"/>
        <family val="2"/>
        <charset val="238"/>
        <scheme val="none"/>
      </font>
      <fill>
        <patternFill patternType="none">
          <fgColor rgb="FF000000"/>
          <bgColor auto="1"/>
        </patternFill>
      </fill>
    </dxf>
    <dxf>
      <border outline="0">
        <top style="medium">
          <color rgb="FF000000"/>
        </top>
      </border>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general"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rgb="FF000000"/>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rgb="FF000000"/>
          <bgColor auto="1"/>
        </patternFill>
      </fill>
      <alignment horizontal="general" vertical="center"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dxf>
    <dxf>
      <font>
        <b val="0"/>
        <i val="0"/>
        <strike val="0"/>
        <condense val="0"/>
        <extend val="0"/>
        <outline val="0"/>
        <shadow val="0"/>
        <u val="none"/>
        <vertAlign val="baseline"/>
        <sz val="9"/>
        <color rgb="FF000000"/>
        <name val="Arial"/>
        <family val="2"/>
        <scheme val="none"/>
      </font>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general" vertical="center" textRotation="0" wrapText="1" indent="0" justifyLastLine="0" shrinkToFit="0" readingOrder="0"/>
    </dxf>
    <dxf>
      <font>
        <strike val="0"/>
        <outline val="0"/>
        <shadow val="0"/>
        <u val="none"/>
        <vertAlign val="baseline"/>
        <sz val="9"/>
        <color rgb="FF000000"/>
        <name val="Arial"/>
        <family val="2"/>
        <scheme val="none"/>
      </font>
    </dxf>
    <dxf>
      <font>
        <b val="0"/>
        <i val="0"/>
        <strike val="0"/>
        <condense val="0"/>
        <extend val="0"/>
        <outline val="0"/>
        <shadow val="0"/>
        <u val="none"/>
        <vertAlign val="baseline"/>
        <sz val="9"/>
        <color rgb="FF000000"/>
        <name val="Arial"/>
        <family val="2"/>
        <scheme val="none"/>
      </font>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auto="1"/>
        <name val="Arial"/>
        <family val="2"/>
        <charset val="238"/>
        <scheme val="none"/>
      </font>
      <numFmt numFmtId="165" formatCode="[$-409]d\-mmm\-yyyy;@"/>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numFmt numFmtId="166" formatCode="[$-424]d/\ mmmm\ yyyy;@"/>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1" indent="0" justifyLastLine="0" shrinkToFit="0" readingOrder="0"/>
    </dxf>
    <dxf>
      <font>
        <b/>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dxf>
      <font>
        <strike val="0"/>
        <outline val="0"/>
        <shadow val="0"/>
        <u val="none"/>
        <vertAlign val="baseline"/>
        <sz val="9"/>
        <name val="Arial"/>
        <family val="2"/>
        <charset val="238"/>
        <scheme val="none"/>
      </font>
    </dxf>
    <dxf>
      <font>
        <b/>
        <i val="0"/>
        <strike val="0"/>
        <condense val="0"/>
        <extend val="0"/>
        <outline val="0"/>
        <shadow val="0"/>
        <u val="none"/>
        <vertAlign val="baseline"/>
        <sz val="9"/>
        <color auto="1"/>
        <name val="Arial"/>
        <family val="2"/>
        <charset val="238"/>
        <scheme val="none"/>
      </font>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center" vertical="center" textRotation="0" wrapText="0" indent="0" justifyLastLine="0" shrinkToFit="0" readingOrder="0"/>
    </dxf>
    <dxf>
      <font>
        <strike val="0"/>
        <outline val="0"/>
        <shadow val="0"/>
        <u val="none"/>
        <vertAlign val="baseline"/>
        <sz val="9"/>
        <name val="Arial"/>
        <family val="2"/>
        <charset val="238"/>
        <scheme val="none"/>
      </font>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strike val="0"/>
        <outline val="0"/>
        <shadow val="0"/>
        <u val="none"/>
        <vertAlign val="baseline"/>
        <sz val="9"/>
        <name val="Arial"/>
        <family val="2"/>
        <charset val="238"/>
        <scheme val="none"/>
      </font>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left" vertical="center" textRotation="0" wrapText="1" indent="0" justifyLastLine="0" shrinkToFit="0" readingOrder="0"/>
    </dxf>
    <dxf>
      <font>
        <strike val="0"/>
        <outline val="0"/>
        <shadow val="0"/>
        <u val="none"/>
        <vertAlign val="baseline"/>
        <sz val="9"/>
        <color rgb="FF000000"/>
        <name val="Arial"/>
        <family val="2"/>
        <scheme val="none"/>
      </font>
    </dxf>
    <dxf>
      <font>
        <b val="0"/>
        <i val="0"/>
        <strike val="0"/>
        <condense val="0"/>
        <extend val="0"/>
        <outline val="0"/>
        <shadow val="0"/>
        <u val="none"/>
        <vertAlign val="baseline"/>
        <sz val="9"/>
        <color rgb="FF000000"/>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center" vertical="center" textRotation="0" wrapText="1" indent="0" justifyLastLine="0" shrinkToFit="0" readingOrder="0"/>
    </dxf>
    <dxf>
      <font>
        <b/>
        <i val="0"/>
        <strike val="0"/>
        <condense val="0"/>
        <extend val="0"/>
        <outline val="0"/>
        <shadow val="0"/>
        <u val="none"/>
        <vertAlign val="baseline"/>
        <sz val="9"/>
        <color rgb="FF000000"/>
        <name val="Arial"/>
        <family val="2"/>
        <charset val="238"/>
        <scheme val="none"/>
      </font>
    </dxf>
    <dxf>
      <font>
        <b val="0"/>
        <i val="0"/>
        <strike val="0"/>
        <condense val="0"/>
        <extend val="0"/>
        <outline val="0"/>
        <shadow val="0"/>
        <u val="none"/>
        <vertAlign val="baseline"/>
        <sz val="9"/>
        <color rgb="FF000000"/>
        <name val="Arial"/>
        <family val="2"/>
        <scheme val="none"/>
      </font>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general" vertical="center" textRotation="0" wrapText="1" indent="0" justifyLastLine="0" shrinkToFit="0" readingOrder="0"/>
    </dxf>
    <dxf>
      <font>
        <b/>
        <strike val="0"/>
        <outline val="0"/>
        <shadow val="0"/>
        <u val="none"/>
        <vertAlign val="baseline"/>
        <sz val="9"/>
        <color rgb="FF000000"/>
        <name val="Arial"/>
        <family val="2"/>
        <charset val="238"/>
        <scheme val="none"/>
      </font>
    </dxf>
    <dxf>
      <border outline="0">
        <top style="medium">
          <color rgb="FF000000"/>
        </top>
      </border>
    </dxf>
    <dxf>
      <font>
        <b val="0"/>
        <i val="0"/>
        <strike val="0"/>
        <condense val="0"/>
        <extend val="0"/>
        <outline val="0"/>
        <shadow val="0"/>
        <u val="none"/>
        <vertAlign val="baseline"/>
        <sz val="9"/>
        <color rgb="FF000000"/>
        <name val="Arial"/>
        <family val="2"/>
        <scheme val="none"/>
      </font>
      <alignment horizontal="general" vertical="top"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indexed="8"/>
        <name val="Arial"/>
        <family val="2"/>
        <scheme val="none"/>
      </font>
      <fill>
        <patternFill patternType="solid">
          <fgColor indexed="64"/>
          <bgColor indexed="2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9"/>
        <color rgb="FF000000"/>
        <name val="Arial"/>
        <family val="2"/>
        <scheme val="none"/>
      </font>
    </dxf>
    <dxf>
      <font>
        <b val="0"/>
        <i val="0"/>
        <strike val="0"/>
        <condense val="0"/>
        <extend val="0"/>
        <outline val="0"/>
        <shadow val="0"/>
        <u val="none"/>
        <vertAlign val="baseline"/>
        <sz val="9"/>
        <color rgb="FF000000"/>
        <name val="Arial"/>
        <family val="2"/>
        <scheme val="none"/>
      </font>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general" vertical="center" textRotation="0" wrapText="1" indent="0" justifyLastLine="0" shrinkToFit="0" readingOrder="0"/>
    </dxf>
    <dxf>
      <font>
        <strike val="0"/>
        <outline val="0"/>
        <shadow val="0"/>
        <u val="none"/>
        <vertAlign val="baseline"/>
        <sz val="9"/>
        <color rgb="FF000000"/>
        <name val="Arial"/>
        <family val="2"/>
        <scheme val="none"/>
      </font>
    </dxf>
    <dxf>
      <font>
        <b val="0"/>
        <i val="0"/>
        <strike val="0"/>
        <condense val="0"/>
        <extend val="0"/>
        <outline val="0"/>
        <shadow val="0"/>
        <u val="none"/>
        <vertAlign val="baseline"/>
        <sz val="9"/>
        <color rgb="FF000000"/>
        <name val="Arial"/>
        <family val="2"/>
        <scheme val="none"/>
      </font>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alignment horizontal="center" vertical="center" textRotation="0" wrapText="1" indent="0" justifyLastLine="0" shrinkToFit="0" readingOrder="0"/>
    </dxf>
    <dxf>
      <font>
        <strike val="0"/>
        <outline val="0"/>
        <shadow val="0"/>
        <u val="none"/>
        <vertAlign val="baseline"/>
        <sz val="9"/>
        <color rgb="FF000000"/>
        <name val="Arial"/>
        <family val="2"/>
        <scheme val="none"/>
      </font>
    </dxf>
    <dxf>
      <font>
        <b val="0"/>
        <i val="0"/>
        <strike val="0"/>
        <condense val="0"/>
        <extend val="0"/>
        <outline val="0"/>
        <shadow val="0"/>
        <u val="none"/>
        <vertAlign val="baseline"/>
        <sz val="9"/>
        <color rgb="FF000000"/>
        <name val="Arial"/>
        <family val="2"/>
        <scheme val="none"/>
      </font>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indexed="65"/>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indexed="65"/>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indexed="65"/>
        </patternFill>
      </fill>
      <alignment horizontal="general"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alignment horizontal="general" vertical="top" textRotation="0" wrapText="1" indent="0" justifyLastLine="0" shrinkToFit="0" readingOrder="0"/>
    </dxf>
    <dxf>
      <font>
        <strike val="0"/>
        <outline val="0"/>
        <shadow val="0"/>
        <u val="none"/>
        <vertAlign val="baseline"/>
        <sz val="9"/>
        <color rgb="FF000000"/>
        <name val="Arial"/>
        <family val="2"/>
        <scheme val="none"/>
      </font>
    </dxf>
    <dxf>
      <font>
        <b val="0"/>
        <i val="0"/>
        <strike val="0"/>
        <condense val="0"/>
        <extend val="0"/>
        <outline val="0"/>
        <shadow val="0"/>
        <u val="none"/>
        <vertAlign val="baseline"/>
        <sz val="9"/>
        <color rgb="FF000000"/>
        <name val="Arial"/>
        <family val="2"/>
        <scheme val="none"/>
      </font>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alignment horizontal="center" vertical="top" textRotation="0" wrapText="1" indent="0" justifyLastLine="0" shrinkToFit="0" readingOrder="0"/>
    </dxf>
    <dxf>
      <font>
        <strike val="0"/>
        <outline val="0"/>
        <shadow val="0"/>
        <u val="none"/>
        <vertAlign val="baseline"/>
        <sz val="9"/>
        <color rgb="FF000000"/>
        <name val="Arial"/>
        <family val="2"/>
        <scheme val="none"/>
      </font>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alignment horizontal="general"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general" vertical="center" textRotation="0" wrapText="1" indent="0" justifyLastLine="0" shrinkToFit="0" readingOrder="0"/>
    </dxf>
    <dxf>
      <font>
        <strike val="0"/>
        <outline val="0"/>
        <shadow val="0"/>
        <u val="none"/>
        <vertAlign val="baseline"/>
        <sz val="9"/>
        <color rgb="FF000000"/>
        <name val="Arial"/>
        <family val="2"/>
        <scheme val="none"/>
      </font>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alignment horizontal="general" vertical="center"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rial"/>
        <family val="2"/>
        <charset val="238"/>
        <scheme val="none"/>
      </font>
      <numFmt numFmtId="165" formatCode="[$-409]d\-mmm\-yyyy;@"/>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numFmt numFmtId="166" formatCode="[$-424]d/\ mmmm\ yyyy;@"/>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left" vertical="top" textRotation="0" wrapText="1" indent="0" justifyLastLine="0" shrinkToFit="0" readingOrder="0"/>
      <protection locked="1" hidden="0"/>
    </dxf>
    <dxf>
      <font>
        <strike val="0"/>
        <outline val="0"/>
        <shadow val="0"/>
        <u val="none"/>
        <vertAlign val="baseline"/>
        <sz val="9"/>
        <name val="Arial"/>
        <family val="2"/>
        <charset val="238"/>
        <scheme val="none"/>
      </font>
      <fill>
        <patternFill patternType="none">
          <fgColor indexed="64"/>
          <bgColor auto="1"/>
        </patternFill>
      </fill>
    </dxf>
    <dxf>
      <font>
        <b/>
        <i val="0"/>
        <strike val="0"/>
        <condense val="0"/>
        <extend val="0"/>
        <outline val="0"/>
        <shadow val="0"/>
        <u val="none"/>
        <vertAlign val="baseline"/>
        <sz val="9"/>
        <color auto="1"/>
        <name val="Arial"/>
        <family val="2"/>
        <charset val="238"/>
        <scheme val="none"/>
      </font>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indexed="64"/>
          <bgColor auto="1"/>
        </patternFill>
      </fill>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indexed="64"/>
          <bgColor auto="1"/>
        </patternFill>
      </fill>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rgb="FF000000"/>
        <name val="Arial"/>
        <family val="2"/>
        <charset val="238"/>
        <scheme val="none"/>
      </font>
      <fill>
        <patternFill patternType="none">
          <fgColor indexed="64"/>
          <bgColor indexed="65"/>
        </patternFill>
      </fill>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strike val="0"/>
        <outline val="0"/>
        <shadow val="0"/>
        <u val="none"/>
        <vertAlign val="baseline"/>
        <sz val="9"/>
        <color rgb="FF000000"/>
        <name val="Arial"/>
        <family val="2"/>
        <charset val="238"/>
        <scheme val="none"/>
      </font>
      <fill>
        <patternFill patternType="none">
          <fgColor indexed="64"/>
          <bgColor auto="1"/>
        </patternFill>
      </fill>
    </dxf>
    <dxf>
      <border outline="0">
        <top style="medium">
          <color rgb="FF000000"/>
        </top>
      </border>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9"/>
        <color rgb="FF000000"/>
        <name val="Arial"/>
        <family val="2"/>
        <scheme val="none"/>
      </font>
      <fill>
        <patternFill patternType="none">
          <fgColor indexed="64"/>
          <bgColor auto="1"/>
        </patternFill>
      </fill>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general"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center"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rial"/>
        <family val="2"/>
        <charset val="238"/>
        <scheme val="none"/>
      </font>
      <numFmt numFmtId="165" formatCode="[$-409]d\-mmm\-yyyy;@"/>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numFmt numFmtId="166" formatCode="[$-424]d/\ mmmm\ yyyy;@"/>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left" vertical="top" textRotation="0" wrapText="1" indent="0" justifyLastLine="0" shrinkToFit="0" readingOrder="0"/>
      <protection locked="1" hidden="0"/>
    </dxf>
    <dxf>
      <font>
        <b val="0"/>
        <strike val="0"/>
        <outline val="0"/>
        <shadow val="0"/>
        <u val="none"/>
        <vertAlign val="baseline"/>
        <sz val="9"/>
        <name val="Arial"/>
        <family val="2"/>
        <charset val="238"/>
        <scheme val="none"/>
      </font>
      <fill>
        <patternFill patternType="none">
          <fgColor indexed="64"/>
          <bgColor auto="1"/>
        </patternFill>
      </fill>
    </dxf>
    <dxf>
      <font>
        <b/>
        <i val="0"/>
        <strike val="0"/>
        <condense val="0"/>
        <extend val="0"/>
        <outline val="0"/>
        <shadow val="0"/>
        <u val="none"/>
        <vertAlign val="baseline"/>
        <sz val="9"/>
        <color auto="1"/>
        <name val="Arial"/>
        <family val="2"/>
        <charset val="238"/>
        <scheme val="none"/>
      </font>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indexed="64"/>
          <bgColor auto="1"/>
        </patternFill>
      </fill>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indexed="64"/>
          <bgColor auto="1"/>
        </patternFill>
      </fill>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rgb="FF000000"/>
        <name val="Arial"/>
        <family val="2"/>
        <charset val="238"/>
        <scheme val="none"/>
      </font>
      <fill>
        <patternFill patternType="none">
          <fgColor indexed="64"/>
          <bgColor indexed="65"/>
        </patternFill>
      </fill>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strike val="0"/>
        <outline val="0"/>
        <shadow val="0"/>
        <u val="none"/>
        <vertAlign val="baseline"/>
        <sz val="9"/>
        <color rgb="FF000000"/>
        <name val="Arial"/>
        <family val="2"/>
        <charset val="238"/>
        <scheme val="none"/>
      </font>
      <fill>
        <patternFill patternType="none">
          <fgColor indexed="64"/>
          <bgColor auto="1"/>
        </patternFill>
      </fill>
    </dxf>
    <dxf>
      <border outline="0">
        <top style="medium">
          <color rgb="FF000000"/>
        </top>
      </border>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9"/>
        <color rgb="FF000000"/>
        <name val="Arial"/>
        <family val="2"/>
        <scheme val="none"/>
      </font>
      <fill>
        <patternFill patternType="none">
          <fgColor indexed="64"/>
          <bgColor auto="1"/>
        </patternFill>
      </fill>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general"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center"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rial"/>
        <family val="2"/>
        <charset val="238"/>
        <scheme val="none"/>
      </font>
      <numFmt numFmtId="165" formatCode="[$-409]d\-mmm\-yyyy;@"/>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numFmt numFmtId="166" formatCode="[$-424]d/\ mmmm\ yyyy;@"/>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9"/>
        <color auto="1"/>
        <name val="Arial"/>
        <family val="2"/>
        <charset val="238"/>
        <scheme val="none"/>
      </font>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indexed="64"/>
          <bgColor auto="1"/>
        </patternFill>
      </fill>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indexed="64"/>
          <bgColor auto="1"/>
        </patternFill>
      </fill>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rgb="FF000000"/>
        <name val="Arial"/>
        <family val="2"/>
        <charset val="238"/>
        <scheme val="none"/>
      </font>
      <fill>
        <patternFill patternType="none">
          <fgColor indexed="64"/>
          <bgColor indexed="65"/>
        </patternFill>
      </fill>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strike val="0"/>
        <outline val="0"/>
        <shadow val="0"/>
        <u val="none"/>
        <vertAlign val="baseline"/>
        <sz val="9"/>
        <color rgb="FF000000"/>
        <name val="Arial"/>
        <family val="2"/>
        <charset val="238"/>
        <scheme val="none"/>
      </font>
      <fill>
        <patternFill patternType="none">
          <fgColor indexed="64"/>
          <bgColor auto="1"/>
        </patternFill>
      </fill>
    </dxf>
    <dxf>
      <border outline="0">
        <top style="medium">
          <color rgb="FF000000"/>
        </top>
      </border>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9"/>
        <color rgb="FF000000"/>
        <name val="Arial"/>
        <family val="2"/>
        <scheme val="none"/>
      </font>
      <fill>
        <patternFill patternType="none">
          <fgColor indexed="64"/>
          <bgColor auto="1"/>
        </patternFill>
      </fill>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general"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center"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rial"/>
        <family val="2"/>
        <charset val="238"/>
        <scheme val="none"/>
      </font>
      <numFmt numFmtId="165" formatCode="[$-409]d\-mmm\-yyyy;@"/>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numFmt numFmtId="166" formatCode="[$-424]d/\ mmmm\ yyyy;@"/>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dxf>
      <font>
        <strike val="0"/>
        <outline val="0"/>
        <shadow val="0"/>
        <u val="none"/>
        <vertAlign val="baseline"/>
        <sz val="9"/>
        <name val="Arial"/>
        <family val="2"/>
        <charset val="238"/>
        <scheme val="none"/>
      </font>
      <fill>
        <patternFill patternType="none">
          <fgColor indexed="64"/>
          <bgColor auto="1"/>
        </patternFill>
      </fill>
    </dxf>
    <dxf>
      <font>
        <b/>
        <i val="0"/>
        <strike val="0"/>
        <condense val="0"/>
        <extend val="0"/>
        <outline val="0"/>
        <shadow val="0"/>
        <u val="none"/>
        <vertAlign val="baseline"/>
        <sz val="9"/>
        <color auto="1"/>
        <name val="Arial"/>
        <family val="2"/>
        <charset val="238"/>
        <scheme val="none"/>
      </font>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indexed="64"/>
          <bgColor auto="1"/>
        </patternFill>
      </fill>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indexed="64"/>
          <bgColor auto="1"/>
        </patternFill>
      </fill>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strike val="0"/>
        <outline val="0"/>
        <shadow val="0"/>
        <u val="none"/>
        <vertAlign val="baseline"/>
        <sz val="9"/>
        <color rgb="FF000000"/>
        <name val="Arial"/>
        <family val="2"/>
        <charset val="238"/>
        <scheme val="none"/>
      </font>
      <fill>
        <patternFill patternType="none">
          <fgColor indexed="64"/>
          <bgColor auto="1"/>
        </patternFill>
      </fill>
    </dxf>
    <dxf>
      <border outline="0">
        <top style="medium">
          <color rgb="FF000000"/>
        </top>
      </border>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9"/>
        <color rgb="FF000000"/>
        <name val="Arial"/>
        <family val="2"/>
        <scheme val="none"/>
      </font>
      <fill>
        <patternFill patternType="none">
          <fgColor indexed="64"/>
          <bgColor auto="1"/>
        </patternFill>
      </fill>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general"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center"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rial"/>
        <family val="2"/>
        <charset val="238"/>
        <scheme val="none"/>
      </font>
      <numFmt numFmtId="165" formatCode="[$-409]d\-mmm\-yyyy;@"/>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numFmt numFmtId="166" formatCode="[$-424]d/\ mmmm\ yyyy;@"/>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0"/>
        <color auto="1"/>
        <name val="Arial"/>
        <family val="2"/>
        <charset val="238"/>
        <scheme val="none"/>
      </font>
      <alignment horizontal="left" vertical="top" textRotation="0" wrapText="1" indent="0" justifyLastLine="0" shrinkToFit="0" readingOrder="0"/>
    </dxf>
    <dxf>
      <font>
        <strike val="0"/>
        <outline val="0"/>
        <shadow val="0"/>
        <u val="none"/>
        <vertAlign val="baseline"/>
        <sz val="9"/>
        <name val="Arial"/>
        <family val="2"/>
        <charset val="238"/>
        <scheme val="none"/>
      </font>
      <fill>
        <patternFill patternType="none">
          <fgColor indexed="64"/>
          <bgColor auto="1"/>
        </patternFill>
      </fill>
    </dxf>
    <dxf>
      <font>
        <b/>
        <i val="0"/>
        <strike val="0"/>
        <condense val="0"/>
        <extend val="0"/>
        <outline val="0"/>
        <shadow val="0"/>
        <u val="none"/>
        <vertAlign val="baseline"/>
        <sz val="9"/>
        <color auto="1"/>
        <name val="Arial"/>
        <family val="2"/>
        <charset val="238"/>
        <scheme val="none"/>
      </font>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indexed="64"/>
          <bgColor auto="1"/>
        </patternFill>
      </fill>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indexed="64"/>
          <bgColor auto="1"/>
        </patternFill>
      </fill>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strike val="0"/>
        <outline val="0"/>
        <shadow val="0"/>
        <u val="none"/>
        <vertAlign val="baseline"/>
        <sz val="9"/>
        <color rgb="FF000000"/>
        <name val="Arial"/>
        <family val="2"/>
        <charset val="238"/>
        <scheme val="none"/>
      </font>
      <fill>
        <patternFill patternType="none">
          <fgColor indexed="64"/>
          <bgColor auto="1"/>
        </patternFill>
      </fill>
    </dxf>
    <dxf>
      <border outline="0">
        <top style="medium">
          <color rgb="FF000000"/>
        </top>
      </border>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9"/>
        <color rgb="FF000000"/>
        <name val="Arial"/>
        <family val="2"/>
        <scheme val="none"/>
      </font>
      <fill>
        <patternFill patternType="none">
          <fgColor indexed="64"/>
          <bgColor auto="1"/>
        </patternFill>
      </fill>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general"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center"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rial"/>
        <family val="2"/>
        <charset val="238"/>
        <scheme val="none"/>
      </font>
      <numFmt numFmtId="165" formatCode="[$-409]d\-mmm\-yyyy;@"/>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numFmt numFmtId="166" formatCode="[$-424]d/\ mmmm\ yyyy;@"/>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9"/>
        <color auto="1"/>
        <name val="Arial"/>
        <family val="2"/>
        <charset val="238"/>
        <scheme val="none"/>
      </font>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indexed="64"/>
          <bgColor auto="1"/>
        </patternFill>
      </fill>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indexed="64"/>
          <bgColor auto="1"/>
        </patternFill>
      </fill>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charset val="238"/>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charset val="238"/>
        <scheme val="none"/>
      </font>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charset val="238"/>
        <scheme val="none"/>
      </font>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charset val="238"/>
        <scheme val="none"/>
      </font>
      <fill>
        <patternFill patternType="none">
          <fgColor indexed="64"/>
          <bgColor auto="1"/>
        </patternFill>
      </fill>
      <alignment horizontal="center" vertical="top"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charset val="238"/>
        <scheme val="none"/>
      </font>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dxf>
    <dxf>
      <font>
        <b val="0"/>
        <i val="0"/>
        <strike val="0"/>
        <condense val="0"/>
        <extend val="0"/>
        <outline val="0"/>
        <shadow val="0"/>
        <u val="none"/>
        <vertAlign val="baseline"/>
        <sz val="9"/>
        <color indexed="8"/>
        <name val="Arial"/>
        <family val="2"/>
        <charset val="238"/>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rgb="FF000000"/>
        <name val="Arial"/>
        <family val="2"/>
        <charset val="238"/>
        <scheme val="none"/>
      </font>
      <fill>
        <patternFill patternType="none">
          <fgColor indexed="64"/>
          <bgColor indexed="65"/>
        </patternFill>
      </fill>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strike val="0"/>
        <outline val="0"/>
        <shadow val="0"/>
        <u val="none"/>
        <vertAlign val="baseline"/>
        <sz val="9"/>
        <color rgb="FF000000"/>
        <name val="Arial"/>
        <family val="2"/>
        <charset val="238"/>
        <scheme val="none"/>
      </font>
      <fill>
        <patternFill patternType="none">
          <fgColor indexed="64"/>
          <bgColor auto="1"/>
        </patternFill>
      </fill>
    </dxf>
    <dxf>
      <border outline="0">
        <top style="medium">
          <color rgb="FF000000"/>
        </top>
      </border>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rgb="FF000000"/>
        <name val="Arial"/>
        <family val="2"/>
        <scheme val="none"/>
      </font>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general"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center"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rial"/>
        <family val="2"/>
        <charset val="238"/>
        <scheme val="none"/>
      </font>
      <numFmt numFmtId="165" formatCode="[$-409]d\-mmm\-yyyy;@"/>
      <alignment horizontal="center" vertical="center" textRotation="0" wrapText="1" indent="0" justifyLastLine="0" shrinkToFit="0" readingOrder="0"/>
    </dxf>
    <dxf>
      <font>
        <b val="0"/>
        <i val="0"/>
        <strike val="0"/>
        <condense val="0"/>
        <extend val="0"/>
        <outline val="0"/>
        <shadow val="0"/>
        <u val="none"/>
        <vertAlign val="baseline"/>
        <sz val="9"/>
        <color auto="1"/>
        <name val="Arial"/>
        <family val="2"/>
        <charset val="238"/>
        <scheme val="none"/>
      </font>
      <numFmt numFmtId="166" formatCode="[$-424]d/\ mmmm\ yyyy;@"/>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9"/>
        <color auto="1"/>
        <name val="Arial"/>
        <family val="2"/>
        <charset val="238"/>
        <scheme val="none"/>
      </font>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indexed="64"/>
          <bgColor auto="1"/>
        </patternFill>
      </fill>
    </dxf>
    <dxf>
      <font>
        <b val="0"/>
        <i val="0"/>
        <strike val="0"/>
        <condense val="0"/>
        <extend val="0"/>
        <outline val="0"/>
        <shadow val="0"/>
        <u val="none"/>
        <vertAlign val="baseline"/>
        <sz val="9"/>
        <color auto="1"/>
        <name val="Arial"/>
        <family val="2"/>
        <charset val="238"/>
        <scheme val="none"/>
      </font>
      <fill>
        <patternFill patternType="none">
          <fgColor indexed="64"/>
          <bgColor auto="1"/>
        </patternFill>
      </fill>
      <alignment horizontal="general" vertical="center" textRotation="0" wrapText="0" indent="0" justifyLastLine="0" shrinkToFit="0" readingOrder="0"/>
    </dxf>
    <dxf>
      <font>
        <strike val="0"/>
        <outline val="0"/>
        <shadow val="0"/>
        <u val="none"/>
        <vertAlign val="baseline"/>
        <sz val="9"/>
        <name val="Arial"/>
        <family val="2"/>
        <charset val="238"/>
        <scheme val="none"/>
      </font>
      <fill>
        <patternFill patternType="none">
          <fgColor indexed="64"/>
          <bgColor auto="1"/>
        </patternFill>
      </fill>
    </dxf>
    <dxf>
      <font>
        <b/>
        <i val="0"/>
        <strike val="0"/>
        <condense val="0"/>
        <extend val="0"/>
        <outline val="0"/>
        <shadow val="0"/>
        <u val="none"/>
        <vertAlign val="baseline"/>
        <sz val="9"/>
        <color indexed="8"/>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rgb="FF000000"/>
        <name val="Arial"/>
        <family val="2"/>
        <charset val="238"/>
        <scheme val="none"/>
      </font>
      <fill>
        <patternFill patternType="none">
          <fgColor indexed="64"/>
          <bgColor indexed="65"/>
        </patternFill>
      </fill>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strike val="0"/>
        <outline val="0"/>
        <shadow val="0"/>
        <u val="none"/>
        <vertAlign val="baseline"/>
        <sz val="9"/>
        <color rgb="FF000000"/>
        <name val="Arial"/>
        <family val="2"/>
        <charset val="238"/>
        <scheme val="none"/>
      </font>
      <fill>
        <patternFill patternType="none">
          <fgColor indexed="64"/>
          <bgColor auto="1"/>
        </patternFill>
      </fill>
    </dxf>
    <dxf>
      <border outline="0">
        <top style="medium">
          <color rgb="FF000000"/>
        </top>
      </border>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9"/>
        <color rgb="FF000000"/>
        <name val="Arial"/>
        <family val="2"/>
        <scheme val="none"/>
      </font>
      <fill>
        <patternFill patternType="none">
          <fgColor indexed="64"/>
          <bgColor auto="1"/>
        </patternFill>
      </fill>
    </dxf>
    <dxf>
      <font>
        <b val="0"/>
        <i val="0"/>
        <strike val="0"/>
        <condense val="0"/>
        <extend val="0"/>
        <outline val="0"/>
        <shadow val="0"/>
        <u val="none"/>
        <vertAlign val="baseline"/>
        <sz val="9"/>
        <color rgb="FF000000"/>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9"/>
        <color rgb="FF000000"/>
        <name val="Arial"/>
        <family val="2"/>
        <scheme val="none"/>
      </font>
      <fill>
        <patternFill patternType="none">
          <fgColor indexed="64"/>
          <bgColor auto="1"/>
        </patternFill>
      </fill>
    </dxf>
    <dxf>
      <font>
        <b val="0"/>
        <i val="0"/>
        <strike val="0"/>
        <condense val="0"/>
        <extend val="0"/>
        <outline val="0"/>
        <shadow val="0"/>
        <u val="none"/>
        <vertAlign val="baseline"/>
        <sz val="9"/>
        <color rgb="FF000000"/>
        <name val="Arial"/>
        <family val="2"/>
        <scheme val="none"/>
      </font>
      <fill>
        <patternFill patternType="solid">
          <fgColor indexed="64"/>
          <bgColor theme="0"/>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b/>
        <i val="0"/>
        <strike val="0"/>
        <condense val="0"/>
        <extend val="0"/>
        <outline val="0"/>
        <shadow val="0"/>
        <u val="none"/>
        <vertAlign val="baseline"/>
        <sz val="9"/>
        <color indexed="8"/>
        <name val="Arial"/>
        <family val="2"/>
        <scheme val="none"/>
      </font>
      <numFmt numFmtId="0" formatCode="General"/>
      <fill>
        <patternFill patternType="none">
          <fgColor indexed="64"/>
          <bgColor auto="1"/>
        </patternFill>
      </fill>
      <alignment horizontal="general" vertical="top" textRotation="0" wrapText="1" indent="0" justifyLastLine="0" shrinkToFit="0" readingOrder="0"/>
      <protection locked="1" hidden="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top"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alignmen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indexed="64"/>
          <bgColor auto="1"/>
        </patternFill>
      </fill>
      <alignment horizontal="general" vertical="center" textRotation="0" wrapText="1" indent="0" justifyLastLine="0" shrinkToFit="0" readingOrder="0"/>
    </dxf>
    <dxf>
      <border outline="0">
        <bottom style="medium">
          <color rgb="FF000000"/>
        </bottom>
      </border>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dxf>
    <dxf>
      <font>
        <strike val="0"/>
      </font>
      <fill>
        <patternFill>
          <bgColor rgb="FFECF4FA"/>
        </patternFill>
      </fill>
    </dxf>
    <dxf>
      <font>
        <b val="0"/>
        <i val="0"/>
        <strike val="0"/>
      </font>
      <fill>
        <patternFill>
          <bgColor theme="8" tint="0.79998168889431442"/>
        </patternFill>
      </fill>
    </dxf>
    <dxf>
      <font>
        <b/>
        <i val="0"/>
      </font>
      <fill>
        <patternFill>
          <bgColor rgb="FFFF0000"/>
        </patternFill>
      </fill>
    </dxf>
    <dxf>
      <font>
        <b val="0"/>
        <i val="0"/>
        <strike val="0"/>
      </font>
      <border>
        <left style="medium">
          <color auto="1"/>
        </left>
        <right style="medium">
          <color auto="1"/>
        </right>
        <top style="medium">
          <color auto="1"/>
        </top>
        <bottom style="medium">
          <color auto="1"/>
        </bottom>
        <horizontal style="thin">
          <color auto="1"/>
        </horizontal>
      </border>
    </dxf>
  </dxfs>
  <tableStyles count="1" defaultTableStyle="TableStyleMedium2" defaultPivotStyle="PivotStyleLight16">
    <tableStyle name="SIST" pivot="0" count="4" xr9:uid="{85AD774E-4B58-44D0-9A35-92B9B318D8E1}">
      <tableStyleElement type="wholeTable" dxfId="3231"/>
      <tableStyleElement type="headerRow" dxfId="3230"/>
      <tableStyleElement type="firstRowStripe" dxfId="3229"/>
      <tableStyleElement type="secondRowStripe" dxfId="3228"/>
    </tableStyle>
  </tableStyles>
  <colors>
    <mruColors>
      <color rgb="FFECF4FA"/>
      <color rgb="FFEFF6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933450</xdr:colOff>
      <xdr:row>1</xdr:row>
      <xdr:rowOff>0</xdr:rowOff>
    </xdr:to>
    <xdr:pic>
      <xdr:nvPicPr>
        <xdr:cNvPr id="2" name="Picture 1" descr="bd235785-506c-4f86-b176-de1bff8a325e">
          <a:extLst>
            <a:ext uri="{FF2B5EF4-FFF2-40B4-BE49-F238E27FC236}">
              <a16:creationId xmlns:a16="http://schemas.microsoft.com/office/drawing/2014/main" id="{84BCFDB3-0DDE-4D06-B79B-5455641888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334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933450</xdr:colOff>
      <xdr:row>1</xdr:row>
      <xdr:rowOff>0</xdr:rowOff>
    </xdr:to>
    <xdr:pic>
      <xdr:nvPicPr>
        <xdr:cNvPr id="2" name="Picture 1" descr="bd235785-506c-4f86-b176-de1bff8a325e">
          <a:extLst>
            <a:ext uri="{FF2B5EF4-FFF2-40B4-BE49-F238E27FC236}">
              <a16:creationId xmlns:a16="http://schemas.microsoft.com/office/drawing/2014/main" id="{820C8B3A-9046-4F9D-8EEC-EA80A9177C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334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933450</xdr:colOff>
      <xdr:row>1</xdr:row>
      <xdr:rowOff>0</xdr:rowOff>
    </xdr:to>
    <xdr:pic>
      <xdr:nvPicPr>
        <xdr:cNvPr id="2" name="Picture 1" descr="bd235785-506c-4f86-b176-de1bff8a325e">
          <a:extLst>
            <a:ext uri="{FF2B5EF4-FFF2-40B4-BE49-F238E27FC236}">
              <a16:creationId xmlns:a16="http://schemas.microsoft.com/office/drawing/2014/main" id="{9F79EBC2-93A8-4461-8EE0-78FD21A45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334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933450</xdr:colOff>
      <xdr:row>1</xdr:row>
      <xdr:rowOff>0</xdr:rowOff>
    </xdr:to>
    <xdr:pic>
      <xdr:nvPicPr>
        <xdr:cNvPr id="2" name="Picture 1" descr="bd235785-506c-4f86-b176-de1bff8a325e">
          <a:extLst>
            <a:ext uri="{FF2B5EF4-FFF2-40B4-BE49-F238E27FC236}">
              <a16:creationId xmlns:a16="http://schemas.microsoft.com/office/drawing/2014/main" id="{D23CD975-1758-45C8-B941-ADA7EE2322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334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933450</xdr:colOff>
      <xdr:row>1</xdr:row>
      <xdr:rowOff>0</xdr:rowOff>
    </xdr:to>
    <xdr:pic>
      <xdr:nvPicPr>
        <xdr:cNvPr id="2" name="Picture 1" descr="bd235785-506c-4f86-b176-de1bff8a325e">
          <a:extLst>
            <a:ext uri="{FF2B5EF4-FFF2-40B4-BE49-F238E27FC236}">
              <a16:creationId xmlns:a16="http://schemas.microsoft.com/office/drawing/2014/main" id="{185E61D7-54B0-4F2B-A3EB-3E952FC815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334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933450</xdr:colOff>
      <xdr:row>1</xdr:row>
      <xdr:rowOff>0</xdr:rowOff>
    </xdr:to>
    <xdr:pic>
      <xdr:nvPicPr>
        <xdr:cNvPr id="2" name="Picture 1" descr="bd235785-506c-4f86-b176-de1bff8a325e">
          <a:extLst>
            <a:ext uri="{FF2B5EF4-FFF2-40B4-BE49-F238E27FC236}">
              <a16:creationId xmlns:a16="http://schemas.microsoft.com/office/drawing/2014/main" id="{25345B0B-9083-4944-99B0-25A9EEF290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334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933450</xdr:colOff>
      <xdr:row>1</xdr:row>
      <xdr:rowOff>0</xdr:rowOff>
    </xdr:to>
    <xdr:pic>
      <xdr:nvPicPr>
        <xdr:cNvPr id="2" name="Picture 1" descr="bd235785-506c-4f86-b176-de1bff8a325e">
          <a:extLst>
            <a:ext uri="{FF2B5EF4-FFF2-40B4-BE49-F238E27FC236}">
              <a16:creationId xmlns:a16="http://schemas.microsoft.com/office/drawing/2014/main" id="{C276D594-7937-4089-8EE0-9E73E2CC775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334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933450</xdr:colOff>
      <xdr:row>1</xdr:row>
      <xdr:rowOff>0</xdr:rowOff>
    </xdr:to>
    <xdr:pic>
      <xdr:nvPicPr>
        <xdr:cNvPr id="2" name="Picture 1" descr="bd235785-506c-4f86-b176-de1bff8a325e">
          <a:extLst>
            <a:ext uri="{FF2B5EF4-FFF2-40B4-BE49-F238E27FC236}">
              <a16:creationId xmlns:a16="http://schemas.microsoft.com/office/drawing/2014/main" id="{F00E8A62-4E86-46F4-80B1-DBF9F913442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334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933450</xdr:colOff>
      <xdr:row>1</xdr:row>
      <xdr:rowOff>0</xdr:rowOff>
    </xdr:to>
    <xdr:pic>
      <xdr:nvPicPr>
        <xdr:cNvPr id="2" name="Picture 1" descr="bd235785-506c-4f86-b176-de1bff8a325e">
          <a:extLst>
            <a:ext uri="{FF2B5EF4-FFF2-40B4-BE49-F238E27FC236}">
              <a16:creationId xmlns:a16="http://schemas.microsoft.com/office/drawing/2014/main" id="{9237CD88-3A48-41B3-96BD-CCE9DB90AC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334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933450</xdr:colOff>
      <xdr:row>1</xdr:row>
      <xdr:rowOff>0</xdr:rowOff>
    </xdr:to>
    <xdr:pic>
      <xdr:nvPicPr>
        <xdr:cNvPr id="2" name="Picture 1" descr="bd235785-506c-4f86-b176-de1bff8a325e">
          <a:extLst>
            <a:ext uri="{FF2B5EF4-FFF2-40B4-BE49-F238E27FC236}">
              <a16:creationId xmlns:a16="http://schemas.microsoft.com/office/drawing/2014/main" id="{6C12C24D-5091-4BD8-BEFE-4EC2CECB9A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334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933450</xdr:colOff>
      <xdr:row>1</xdr:row>
      <xdr:rowOff>0</xdr:rowOff>
    </xdr:to>
    <xdr:pic>
      <xdr:nvPicPr>
        <xdr:cNvPr id="2" name="Picture 1" descr="bd235785-506c-4f86-b176-de1bff8a325e">
          <a:extLst>
            <a:ext uri="{FF2B5EF4-FFF2-40B4-BE49-F238E27FC236}">
              <a16:creationId xmlns:a16="http://schemas.microsoft.com/office/drawing/2014/main" id="{DAB6311B-AA65-4F6A-AFED-692A2D0EE2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334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933450</xdr:colOff>
      <xdr:row>1</xdr:row>
      <xdr:rowOff>0</xdr:rowOff>
    </xdr:to>
    <xdr:pic>
      <xdr:nvPicPr>
        <xdr:cNvPr id="2" name="Picture 1" descr="bd235785-506c-4f86-b176-de1bff8a325e">
          <a:extLst>
            <a:ext uri="{FF2B5EF4-FFF2-40B4-BE49-F238E27FC236}">
              <a16:creationId xmlns:a16="http://schemas.microsoft.com/office/drawing/2014/main" id="{0DD5DA24-B229-4DED-A5FA-8A7E78B4D1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334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933450</xdr:colOff>
      <xdr:row>1</xdr:row>
      <xdr:rowOff>0</xdr:rowOff>
    </xdr:to>
    <xdr:pic>
      <xdr:nvPicPr>
        <xdr:cNvPr id="2" name="Picture 1" descr="bd235785-506c-4f86-b176-de1bff8a325e">
          <a:extLst>
            <a:ext uri="{FF2B5EF4-FFF2-40B4-BE49-F238E27FC236}">
              <a16:creationId xmlns:a16="http://schemas.microsoft.com/office/drawing/2014/main" id="{572AEBC6-BA31-4A05-8CD5-FC819EB699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334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933450</xdr:colOff>
      <xdr:row>1</xdr:row>
      <xdr:rowOff>0</xdr:rowOff>
    </xdr:to>
    <xdr:pic>
      <xdr:nvPicPr>
        <xdr:cNvPr id="2" name="Picture 1" descr="bd235785-506c-4f86-b176-de1bff8a325e">
          <a:extLst>
            <a:ext uri="{FF2B5EF4-FFF2-40B4-BE49-F238E27FC236}">
              <a16:creationId xmlns:a16="http://schemas.microsoft.com/office/drawing/2014/main" id="{2DD4606D-561B-4BDC-ADC0-4AD2D9055D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334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933450</xdr:colOff>
      <xdr:row>1</xdr:row>
      <xdr:rowOff>0</xdr:rowOff>
    </xdr:to>
    <xdr:pic>
      <xdr:nvPicPr>
        <xdr:cNvPr id="2" name="Picture 1" descr="bd235785-506c-4f86-b176-de1bff8a325e">
          <a:extLst>
            <a:ext uri="{FF2B5EF4-FFF2-40B4-BE49-F238E27FC236}">
              <a16:creationId xmlns:a16="http://schemas.microsoft.com/office/drawing/2014/main" id="{CC183D30-A929-4104-8FDB-012A7DEFB3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334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933450</xdr:colOff>
      <xdr:row>1</xdr:row>
      <xdr:rowOff>0</xdr:rowOff>
    </xdr:to>
    <xdr:pic>
      <xdr:nvPicPr>
        <xdr:cNvPr id="2" name="Picture 1" descr="bd235785-506c-4f86-b176-de1bff8a325e">
          <a:extLst>
            <a:ext uri="{FF2B5EF4-FFF2-40B4-BE49-F238E27FC236}">
              <a16:creationId xmlns:a16="http://schemas.microsoft.com/office/drawing/2014/main" id="{39EE51E6-1789-4148-856D-B1B073ACCD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334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933450</xdr:colOff>
      <xdr:row>1</xdr:row>
      <xdr:rowOff>0</xdr:rowOff>
    </xdr:to>
    <xdr:pic>
      <xdr:nvPicPr>
        <xdr:cNvPr id="2" name="Picture 1" descr="bd235785-506c-4f86-b176-de1bff8a325e">
          <a:extLst>
            <a:ext uri="{FF2B5EF4-FFF2-40B4-BE49-F238E27FC236}">
              <a16:creationId xmlns:a16="http://schemas.microsoft.com/office/drawing/2014/main" id="{D7F42DA1-9D78-4AF2-A818-DD1F195720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334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933450</xdr:colOff>
      <xdr:row>1</xdr:row>
      <xdr:rowOff>0</xdr:rowOff>
    </xdr:to>
    <xdr:pic>
      <xdr:nvPicPr>
        <xdr:cNvPr id="2" name="Picture 1" descr="bd235785-506c-4f86-b176-de1bff8a325e">
          <a:extLst>
            <a:ext uri="{FF2B5EF4-FFF2-40B4-BE49-F238E27FC236}">
              <a16:creationId xmlns:a16="http://schemas.microsoft.com/office/drawing/2014/main" id="{AFBB69CB-6655-4CE2-A86F-5EC53CCB65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334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933450</xdr:colOff>
      <xdr:row>1</xdr:row>
      <xdr:rowOff>0</xdr:rowOff>
    </xdr:to>
    <xdr:pic>
      <xdr:nvPicPr>
        <xdr:cNvPr id="2" name="Picture 1" descr="bd235785-506c-4f86-b176-de1bff8a325e">
          <a:extLst>
            <a:ext uri="{FF2B5EF4-FFF2-40B4-BE49-F238E27FC236}">
              <a16:creationId xmlns:a16="http://schemas.microsoft.com/office/drawing/2014/main" id="{678786A6-EE4E-44CE-9392-DB80532265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334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0</xdr:col>
      <xdr:colOff>933450</xdr:colOff>
      <xdr:row>1</xdr:row>
      <xdr:rowOff>0</xdr:rowOff>
    </xdr:to>
    <xdr:pic>
      <xdr:nvPicPr>
        <xdr:cNvPr id="3" name="Picture 1" descr="bd235785-506c-4f86-b176-de1bff8a325e">
          <a:extLst>
            <a:ext uri="{FF2B5EF4-FFF2-40B4-BE49-F238E27FC236}">
              <a16:creationId xmlns:a16="http://schemas.microsoft.com/office/drawing/2014/main" id="{5CFFAC11-EF3A-4DC4-BB67-EBC14FF35E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334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933450</xdr:colOff>
      <xdr:row>1</xdr:row>
      <xdr:rowOff>0</xdr:rowOff>
    </xdr:to>
    <xdr:pic>
      <xdr:nvPicPr>
        <xdr:cNvPr id="2" name="Picture 1" descr="bd235785-506c-4f86-b176-de1bff8a325e">
          <a:extLst>
            <a:ext uri="{FF2B5EF4-FFF2-40B4-BE49-F238E27FC236}">
              <a16:creationId xmlns:a16="http://schemas.microsoft.com/office/drawing/2014/main" id="{5FB5F5EB-E1A5-482F-B55C-FC5D8DAB9A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334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933450</xdr:colOff>
      <xdr:row>1</xdr:row>
      <xdr:rowOff>0</xdr:rowOff>
    </xdr:to>
    <xdr:pic>
      <xdr:nvPicPr>
        <xdr:cNvPr id="2" name="Picture 1" descr="bd235785-506c-4f86-b176-de1bff8a325e">
          <a:extLst>
            <a:ext uri="{FF2B5EF4-FFF2-40B4-BE49-F238E27FC236}">
              <a16:creationId xmlns:a16="http://schemas.microsoft.com/office/drawing/2014/main" id="{6A302F3E-9A6B-4B88-A65C-D573C77639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334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933450</xdr:colOff>
      <xdr:row>1</xdr:row>
      <xdr:rowOff>0</xdr:rowOff>
    </xdr:to>
    <xdr:pic>
      <xdr:nvPicPr>
        <xdr:cNvPr id="2" name="Picture 1" descr="bd235785-506c-4f86-b176-de1bff8a325e">
          <a:extLst>
            <a:ext uri="{FF2B5EF4-FFF2-40B4-BE49-F238E27FC236}">
              <a16:creationId xmlns:a16="http://schemas.microsoft.com/office/drawing/2014/main" id="{221D3700-522D-403A-8783-B64CA68ED2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334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933450</xdr:colOff>
      <xdr:row>1</xdr:row>
      <xdr:rowOff>0</xdr:rowOff>
    </xdr:to>
    <xdr:pic>
      <xdr:nvPicPr>
        <xdr:cNvPr id="2" name="Picture 1" descr="bd235785-506c-4f86-b176-de1bff8a325e">
          <a:extLst>
            <a:ext uri="{FF2B5EF4-FFF2-40B4-BE49-F238E27FC236}">
              <a16:creationId xmlns:a16="http://schemas.microsoft.com/office/drawing/2014/main" id="{822C3CD7-37D8-4E5C-8F85-AEFAF2AAD4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334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933450</xdr:colOff>
      <xdr:row>1</xdr:row>
      <xdr:rowOff>0</xdr:rowOff>
    </xdr:to>
    <xdr:pic>
      <xdr:nvPicPr>
        <xdr:cNvPr id="2" name="Picture 1" descr="bd235785-506c-4f86-b176-de1bff8a325e">
          <a:extLst>
            <a:ext uri="{FF2B5EF4-FFF2-40B4-BE49-F238E27FC236}">
              <a16:creationId xmlns:a16="http://schemas.microsoft.com/office/drawing/2014/main" id="{79BA0A99-096B-4866-8B02-FA329B6A42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334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933450</xdr:colOff>
      <xdr:row>1</xdr:row>
      <xdr:rowOff>0</xdr:rowOff>
    </xdr:to>
    <xdr:pic>
      <xdr:nvPicPr>
        <xdr:cNvPr id="2" name="Picture 1" descr="bd235785-506c-4f86-b176-de1bff8a325e">
          <a:extLst>
            <a:ext uri="{FF2B5EF4-FFF2-40B4-BE49-F238E27FC236}">
              <a16:creationId xmlns:a16="http://schemas.microsoft.com/office/drawing/2014/main" id="{C2092C41-4E2C-4ED9-BAC2-B0D9EBDACB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334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933450</xdr:colOff>
      <xdr:row>1</xdr:row>
      <xdr:rowOff>0</xdr:rowOff>
    </xdr:to>
    <xdr:pic>
      <xdr:nvPicPr>
        <xdr:cNvPr id="2" name="Picture 1" descr="bd235785-506c-4f86-b176-de1bff8a325e">
          <a:extLst>
            <a:ext uri="{FF2B5EF4-FFF2-40B4-BE49-F238E27FC236}">
              <a16:creationId xmlns:a16="http://schemas.microsoft.com/office/drawing/2014/main" id="{5EE94326-B6BB-47A7-A1E7-B780F93A69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334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933450</xdr:colOff>
      <xdr:row>1</xdr:row>
      <xdr:rowOff>0</xdr:rowOff>
    </xdr:to>
    <xdr:pic>
      <xdr:nvPicPr>
        <xdr:cNvPr id="2" name="Picture 1" descr="bd235785-506c-4f86-b176-de1bff8a325e">
          <a:extLst>
            <a:ext uri="{FF2B5EF4-FFF2-40B4-BE49-F238E27FC236}">
              <a16:creationId xmlns:a16="http://schemas.microsoft.com/office/drawing/2014/main" id="{E306695F-F43F-4A2F-80BF-BBBE9216BE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334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933450</xdr:colOff>
      <xdr:row>1</xdr:row>
      <xdr:rowOff>0</xdr:rowOff>
    </xdr:to>
    <xdr:pic>
      <xdr:nvPicPr>
        <xdr:cNvPr id="2" name="Picture 1" descr="bd235785-506c-4f86-b176-de1bff8a325e">
          <a:extLst>
            <a:ext uri="{FF2B5EF4-FFF2-40B4-BE49-F238E27FC236}">
              <a16:creationId xmlns:a16="http://schemas.microsoft.com/office/drawing/2014/main" id="{12D85D36-392D-4C01-B0AA-6C7D6D3EDF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334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933450</xdr:colOff>
      <xdr:row>1</xdr:row>
      <xdr:rowOff>0</xdr:rowOff>
    </xdr:to>
    <xdr:pic>
      <xdr:nvPicPr>
        <xdr:cNvPr id="2" name="Picture 1" descr="bd235785-506c-4f86-b176-de1bff8a325e">
          <a:extLst>
            <a:ext uri="{FF2B5EF4-FFF2-40B4-BE49-F238E27FC236}">
              <a16:creationId xmlns:a16="http://schemas.microsoft.com/office/drawing/2014/main" id="{59CB7703-CAE1-4427-A602-73F46D47A11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334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933450</xdr:colOff>
      <xdr:row>1</xdr:row>
      <xdr:rowOff>0</xdr:rowOff>
    </xdr:to>
    <xdr:pic>
      <xdr:nvPicPr>
        <xdr:cNvPr id="2" name="Picture 1" descr="bd235785-506c-4f86-b176-de1bff8a325e">
          <a:extLst>
            <a:ext uri="{FF2B5EF4-FFF2-40B4-BE49-F238E27FC236}">
              <a16:creationId xmlns:a16="http://schemas.microsoft.com/office/drawing/2014/main" id="{DD23D1E4-6702-46CD-9E96-0D1BC2E320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334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933450</xdr:colOff>
      <xdr:row>1</xdr:row>
      <xdr:rowOff>0</xdr:rowOff>
    </xdr:to>
    <xdr:pic>
      <xdr:nvPicPr>
        <xdr:cNvPr id="2" name="Picture 1" descr="bd235785-506c-4f86-b176-de1bff8a325e">
          <a:extLst>
            <a:ext uri="{FF2B5EF4-FFF2-40B4-BE49-F238E27FC236}">
              <a16:creationId xmlns:a16="http://schemas.microsoft.com/office/drawing/2014/main" id="{F8E0A771-CF94-4105-9D78-AF96A2549E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334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933450</xdr:colOff>
      <xdr:row>1</xdr:row>
      <xdr:rowOff>0</xdr:rowOff>
    </xdr:to>
    <xdr:pic>
      <xdr:nvPicPr>
        <xdr:cNvPr id="2" name="Picture 1" descr="bd235785-506c-4f86-b176-de1bff8a325e">
          <a:extLst>
            <a:ext uri="{FF2B5EF4-FFF2-40B4-BE49-F238E27FC236}">
              <a16:creationId xmlns:a16="http://schemas.microsoft.com/office/drawing/2014/main" id="{FAF9491D-AEBE-4B7D-A6C9-7B18A76FD2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334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933450</xdr:colOff>
      <xdr:row>1</xdr:row>
      <xdr:rowOff>0</xdr:rowOff>
    </xdr:to>
    <xdr:pic>
      <xdr:nvPicPr>
        <xdr:cNvPr id="2" name="Picture 1" descr="bd235785-506c-4f86-b176-de1bff8a325e">
          <a:extLst>
            <a:ext uri="{FF2B5EF4-FFF2-40B4-BE49-F238E27FC236}">
              <a16:creationId xmlns:a16="http://schemas.microsoft.com/office/drawing/2014/main" id="{DB365A7B-4C66-47DA-95E7-ADE515FB58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334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933450</xdr:colOff>
      <xdr:row>1</xdr:row>
      <xdr:rowOff>0</xdr:rowOff>
    </xdr:to>
    <xdr:pic>
      <xdr:nvPicPr>
        <xdr:cNvPr id="2" name="Picture 1" descr="bd235785-506c-4f86-b176-de1bff8a325e">
          <a:extLst>
            <a:ext uri="{FF2B5EF4-FFF2-40B4-BE49-F238E27FC236}">
              <a16:creationId xmlns:a16="http://schemas.microsoft.com/office/drawing/2014/main" id="{FCF1B55F-E880-429E-8AC4-2616333B30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334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933450</xdr:colOff>
      <xdr:row>1</xdr:row>
      <xdr:rowOff>0</xdr:rowOff>
    </xdr:to>
    <xdr:pic>
      <xdr:nvPicPr>
        <xdr:cNvPr id="2" name="Picture 1" descr="bd235785-506c-4f86-b176-de1bff8a325e">
          <a:extLst>
            <a:ext uri="{FF2B5EF4-FFF2-40B4-BE49-F238E27FC236}">
              <a16:creationId xmlns:a16="http://schemas.microsoft.com/office/drawing/2014/main" id="{D35E6AE0-A54D-4178-87B4-72F238EB02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334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933450</xdr:colOff>
      <xdr:row>1</xdr:row>
      <xdr:rowOff>0</xdr:rowOff>
    </xdr:to>
    <xdr:pic>
      <xdr:nvPicPr>
        <xdr:cNvPr id="2" name="Picture 1" descr="bd235785-506c-4f86-b176-de1bff8a325e">
          <a:extLst>
            <a:ext uri="{FF2B5EF4-FFF2-40B4-BE49-F238E27FC236}">
              <a16:creationId xmlns:a16="http://schemas.microsoft.com/office/drawing/2014/main" id="{07644999-3F30-401C-BC85-6D0ECDE47B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334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933450</xdr:colOff>
      <xdr:row>1</xdr:row>
      <xdr:rowOff>0</xdr:rowOff>
    </xdr:to>
    <xdr:pic>
      <xdr:nvPicPr>
        <xdr:cNvPr id="2" name="Picture 1" descr="bd235785-506c-4f86-b176-de1bff8a325e">
          <a:extLst>
            <a:ext uri="{FF2B5EF4-FFF2-40B4-BE49-F238E27FC236}">
              <a16:creationId xmlns:a16="http://schemas.microsoft.com/office/drawing/2014/main" id="{5937EF90-B006-45B4-B828-B60A8E5B26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334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BA223C95-3F5D-4689-BF7A-33973CFA4357}" name="TabelaAVM2.2" displayName="TabelaAVM2.2" ref="A54:D58" totalsRowCount="1" headerRowDxfId="3227" dataDxfId="3225" totalsRowDxfId="3224" headerRowBorderDxfId="3226" dataCellStyle="Normal_Programi dela 2011 Elektro Sprotno dopolnjevanje">
  <tableColumns count="4">
    <tableColumn id="1" xr3:uid="{A4AFC961-9BDE-447F-B2AC-07313CDB5912}" name="Referenčna oznaka" totalsRowLabel="Skupno število" dataDxfId="3223" totalsRowDxfId="3222" dataCellStyle="Normal_Programi dela 2011 Elektro Sprotno dopolnjevanje"/>
    <tableColumn id="2" xr3:uid="{16945735-0C25-4666-8587-07A28EE90CFB}" name="Strani" totalsRowFunction="sum" dataDxfId="3221" totalsRowDxfId="3220" dataCellStyle="Normal_Programi dela 2011 Elektro Sprotno dopolnjevanje"/>
    <tableColumn id="3" xr3:uid="{7E3B80CC-F373-4105-99F0-70C0F6DC2A5F}" name="Naslov" totalsRowFunction="count" dataDxfId="3219" totalsRowDxfId="3218" dataCellStyle="Normal_Programi dela 2011 Elektro Sprotno dopolnjevanje"/>
    <tableColumn id="4" xr3:uid="{BE9710BA-59AF-4E4A-A9C8-2A8564FFCCFD}" name="Opomba" dataDxfId="3217" totalsRowDxfId="3216" dataCellStyle="Normal_Programi dela 2011 Elektro Sprotno dopolnjevanje"/>
  </tableColumns>
  <tableStyleInfo name="TableStyleMedium1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EAB6B6C6-B006-4D51-9ED0-02E8CC95A06F}" name="TabelaBLC3.1" displayName="TabelaBLC3.1" ref="A48:D52" totalsRowCount="1" headerRowDxfId="3116" dataDxfId="3114" totalsRowDxfId="3113" headerRowBorderDxfId="3115" dataCellStyle="Normal_Programi dela 2011 Elektro Sprotno dopolnjevanje">
  <tableColumns count="4">
    <tableColumn id="1" xr3:uid="{A2636CCD-4314-449E-A724-8EF62C58908E}" name="Referenčna oznaka" totalsRowLabel="Skupno število" dataDxfId="3112" totalsRowDxfId="3111" dataCellStyle="Normal_Programi dela 2011 Elektro Sprotno dopolnjevanje"/>
    <tableColumn id="2" xr3:uid="{DE74B3C7-DB30-4CB0-96D5-5BBCBAFF64E9}" name="Strani" totalsRowFunction="sum" dataDxfId="3110" totalsRowDxfId="3109" dataCellStyle="Normal_Programi dela 2011 Elektro Sprotno dopolnjevanje"/>
    <tableColumn id="3" xr3:uid="{31908D0D-C7DE-4F42-A941-EDDAAF0DBDBD}" name="Naslov" totalsRowFunction="count" dataDxfId="3108" totalsRowDxfId="3107" dataCellStyle="Normal_Programi dela 2011 Elektro Sprotno dopolnjevanje"/>
    <tableColumn id="4" xr3:uid="{D5C716C5-BDB3-4323-89F9-03ABF7ACE0A7}" name="Opomba" dataDxfId="3106" totalsRowDxfId="3105" dataCellStyle="Normal_Programi dela 2011 Elektro Sprotno dopolnjevanje"/>
  </tableColumns>
  <tableStyleInfo name="TableStyleMedium18"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CDFE1A0A-BCA4-4451-8631-7F7C33C063B7}" name="TabelaFGA2.3" displayName="TabelaFGA2.3" ref="A82:D86" totalsRowCount="1" headerRowDxfId="2015" dataDxfId="2013" totalsRowDxfId="2012" headerRowBorderDxfId="2014" dataCellStyle="Normal_Programi dela 2011 Elektro Sprotno dopolnjevanje">
  <tableColumns count="4">
    <tableColumn id="1" xr3:uid="{B62CE34E-21B5-454A-83D6-19FF9607E883}" name="Referenčna oznaka" totalsRowLabel="Skupno število" dataDxfId="2011" totalsRowDxfId="2010" dataCellStyle="Normal_Programi dela 2011 Elektro Sprotno dopolnjevanje"/>
    <tableColumn id="2" xr3:uid="{2AF10A3E-3BBA-4977-98A3-64EB411CB2C4}" name="Strani" totalsRowFunction="sum" dataDxfId="2009" totalsRowDxfId="2008" dataCellStyle="Normal_Programi dela 2011 Elektro Sprotno dopolnjevanje"/>
    <tableColumn id="3" xr3:uid="{08E99932-3EBA-4F5E-963F-FBA2B072F95A}" name="Naslov" totalsRowFunction="count" dataDxfId="2007" totalsRowDxfId="2006" dataCellStyle="Normal_Programi dela 2011 Elektro Sprotno dopolnjevanje"/>
    <tableColumn id="4" xr3:uid="{02794247-99E7-4CAE-BB44-04A6EEE749D8}" name="Opomba" dataDxfId="2005" totalsRowDxfId="2004" dataCellStyle="Normal_Programi dela 2011 Elektro Sprotno dopolnjevanje"/>
  </tableColumns>
  <tableStyleInfo name="TableStyleMedium18"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0E7AFDFC-AF62-4D90-BE48-EE68B310D34F}" name="TabelaFGA3.1" displayName="TabelaFGA3.1" ref="A90:D94" totalsRowCount="1" headerRowDxfId="2003" dataDxfId="2001" totalsRowDxfId="2000" headerRowBorderDxfId="2002" dataCellStyle="Normal_Programi dela 2011 Elektro Sprotno dopolnjevanje">
  <tableColumns count="4">
    <tableColumn id="1" xr3:uid="{042A1802-D839-42BA-A01E-115BA39DC725}" name="Referenčna oznaka" totalsRowLabel="Skupno število" dataDxfId="1999" totalsRowDxfId="1998" dataCellStyle="Normal_Programi dela 2011 Elektro Sprotno dopolnjevanje"/>
    <tableColumn id="2" xr3:uid="{A1905421-A9D2-4113-A859-ECFB3BB8EFA4}" name="Strani" totalsRowFunction="sum" dataDxfId="1997" totalsRowDxfId="1996" dataCellStyle="Normal_Programi dela 2011 Elektro Sprotno dopolnjevanje"/>
    <tableColumn id="3" xr3:uid="{5D581121-EEA6-4ACD-8726-8F49D58C1C0F}" name="Naslov" totalsRowFunction="count" dataDxfId="1995" totalsRowDxfId="1994" dataCellStyle="Normal_Programi dela 2011 Elektro Sprotno dopolnjevanje"/>
    <tableColumn id="4" xr3:uid="{04F62427-BA6A-46BC-8CB5-D6F8B4B2308E}" name="Opomba" dataDxfId="1993" totalsRowDxfId="1992" dataCellStyle="Normal_Programi dela 2011 Elektro Sprotno dopolnjevanje"/>
  </tableColumns>
  <tableStyleInfo name="TableStyleMedium18"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B778A8E7-C6F1-4E4C-B175-90449321E705}" name="TabelaFGA4" displayName="TabelaFGA4" ref="A104:D118" totalsRowCount="1" headerRowDxfId="1991" dataDxfId="1989" totalsRowDxfId="1987" headerRowBorderDxfId="1990" tableBorderDxfId="1988" headerRowCellStyle="Normal_Programi dela 2011 Elektro Sprotno dopolnjevanje" dataCellStyle="Normal_Programi dela 2011 Elektro Sprotno dopolnjevanje">
  <sortState xmlns:xlrd2="http://schemas.microsoft.com/office/spreadsheetml/2017/richdata2" ref="A105:D117">
    <sortCondition ref="B104:B117"/>
  </sortState>
  <tableColumns count="4">
    <tableColumn id="4" xr3:uid="{B3E8C1B9-CB6F-4026-89C3-ECD9B18B7154}" name="Strokovnjaki" totalsRowLabel="Skupno število" dataDxfId="1986" totalsRowDxfId="72" dataCellStyle="Normal_Programi dela 2011 Elektro Sprotno dopolnjevanje"/>
    <tableColumn id="3" xr3:uid="{5141659C-5184-445A-9C60-74899511D90F}" name="TDT" totalsRowFunction="count" dataDxfId="1985" totalsRowDxfId="71" dataCellStyle="Normal_Programi dela 2011 Elektro Sprotno dopolnjevanje"/>
    <tableColumn id="1" xr3:uid="{1F8BE6DA-AA2E-4A25-9FCC-2996712E9721}" name="Ime TDT" dataDxfId="1984" totalsRowDxfId="70" dataCellStyle="Normal_Programi dela 2011 Elektro Sprotno dopolnjevanje"/>
    <tableColumn id="2" xr3:uid="{33C00AFF-4AC0-451D-9A59-FA92EB6B76CA}" name="Opomba" dataDxfId="1983" totalsRowDxfId="69" dataCellStyle="Normal_Programi dela 2011 Elektro Sprotno dopolnjevanje"/>
  </tableColumns>
  <tableStyleInfo name="TableStyleMedium18"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55299001-E231-4379-B6EE-9430E4DD76E0}" name="TabelaFGA2.1" displayName="TabelaFGA2.1" ref="A27:E72" totalsRowCount="1" headerRowDxfId="1982" dataDxfId="1981" totalsRowDxfId="1980" headerRowCellStyle="Normal_Programi dela 2011 Elektro Sprotno dopolnjevanje" dataCellStyle="Normal_Programi dela 2011 Elektro Sprotno dopolnjevanje">
  <tableColumns count="5">
    <tableColumn id="4" xr3:uid="{EF672E19-A663-4C48-87EA-E57455ADA90C}" name="Izvorni TC,SC" totalsRowLabel="Skupno število" dataDxfId="1979" totalsRowDxfId="1978" dataCellStyle="Normal_Programi dela 2011 Elektro Sprotno dopolnjevanje"/>
    <tableColumn id="1" xr3:uid="{6B58C13C-898E-414B-B576-C0CDBEC3782D}" name="Številka projekta" totalsRowFunction="count" dataDxfId="1977" totalsRowDxfId="1976" dataCellStyle="Normal_Programi dela 2011 Elektro Sprotno dopolnjevanje"/>
    <tableColumn id="2" xr3:uid="{432C4E2C-F8AC-4B76-BB0E-194D1483EEA2}" name="Referenčna oznaka" dataDxfId="1975" totalsRowDxfId="1974" dataCellStyle="Normal_Programi dela 2011 Elektro Sprotno dopolnjevanje"/>
    <tableColumn id="3" xr3:uid="{EABB2BB6-0655-4F62-82EF-BC22A92733A6}" name="Stopnja" dataDxfId="1973" totalsRowDxfId="1972" dataCellStyle="Normal_Programi dela 2011 Elektro Sprotno dopolnjevanje"/>
    <tableColumn id="5" xr3:uid="{AC6E84EA-39E9-4BFE-96F1-B540D65D3BF2}" name="Naslov" dataDxfId="1971" totalsRowDxfId="1970" dataCellStyle="Normal_Programi dela 2011 Elektro Sprotno dopolnjevanje"/>
  </tableColumns>
  <tableStyleInfo name="TableStyleMedium18"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1A6EED64-E019-4B68-A7C2-4A6157D81245}" name="TabelaFGA1" displayName="TabelaFGA1" ref="A13:E22" totalsRowCount="1" headerRowDxfId="1969" dataDxfId="1968" totalsRowDxfId="1967" dataCellStyle="Normal_Programi dela 2011 Elektro Sprotno dopolnjevanje">
  <tableColumns count="5">
    <tableColumn id="2" xr3:uid="{F88D68C5-8556-46B6-97A2-63C3FDF30828}" name="Organizacija" totalsRowLabel="Skupno število" dataDxfId="1966" totalsRowDxfId="1965" dataCellStyle="Normal_Programi dela 2011 Elektro Sprotno dopolnjevanje"/>
    <tableColumn id="1" xr3:uid="{E9356271-7CB4-446B-85AF-3AEB048DB8AC}" name="Oznaka tujega TC, SC" totalsRowFunction="count" dataDxfId="1964" totalsRowDxfId="1963"/>
    <tableColumn id="3" xr3:uid="{8D8941D8-BECF-490A-900D-CA4A11382F0D}" name="Ime tujega TC, SC" dataDxfId="1962" totalsRowDxfId="1961" dataCellStyle="Normal_Programi dela 2011 Elektro Sprotno dopolnjevanje"/>
    <tableColumn id="4" xr3:uid="{6D941C6D-5481-4F5B-8F16-8E7EF8476B2D}" name="Status članstva" dataDxfId="1960" totalsRowDxfId="1959" dataCellStyle="Normal_Programi dela 2011 Elektro Sprotno dopolnjevanje"/>
    <tableColumn id="5" xr3:uid="{C0780D30-0203-4597-A3E3-0F8F57B7F1E8}" name="Datum statusa" dataDxfId="1958" totalsRowDxfId="1957" dataCellStyle="Normal_Programi dela 2011 Elektro Sprotno dopolnjevanje"/>
  </tableColumns>
  <tableStyleInfo name="TableStyleMedium18"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 xr:uid="{5EFAC2B4-0161-455E-8761-98D6DF3CB56B}" name="TabelaFGA3.2" displayName="TabelaFGA3.2" ref="A97:D101" totalsRowCount="1" headerRowDxfId="1956" dataDxfId="1954" totalsRowDxfId="1953" headerRowBorderDxfId="1955" dataCellStyle="Normal_Programi dela 2011 Elektro Sprotno dopolnjevanje">
  <tableColumns count="4">
    <tableColumn id="1" xr3:uid="{3CFACF06-DFF1-4B6E-AD86-7114DD1DC04F}" name="Referenčna oznaka" totalsRowLabel="Skupno število" dataDxfId="1952" totalsRowDxfId="1951" dataCellStyle="Normal_Programi dela 2011 Elektro Sprotno dopolnjevanje"/>
    <tableColumn id="2" xr3:uid="{9A575340-7144-4469-8F12-4A847A389461}" name="Strani" totalsRowFunction="sum" dataDxfId="1950" totalsRowDxfId="1949" dataCellStyle="Normal_Programi dela 2011 Elektro Sprotno dopolnjevanje"/>
    <tableColumn id="3" xr3:uid="{9782D3BE-D2D6-4864-8FF6-648BE4CCC0BB}" name="Naslov" totalsRowFunction="count" dataDxfId="1948" totalsRowDxfId="1947" dataCellStyle="Normal_Programi dela 2011 Elektro Sprotno dopolnjevanje"/>
    <tableColumn id="4" xr3:uid="{0B044B1D-E66D-4DCC-80A2-3331F76D8747}" name="Opomba" dataDxfId="1946" totalsRowDxfId="1945" dataCellStyle="Normal_Programi dela 2011 Elektro Sprotno dopolnjevanje"/>
  </tableColumns>
  <tableStyleInfo name="TableStyleMedium18"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E89BA6F8-9E65-4223-A312-C5CD2ABCB672}" name="TabelaGIG2.2" displayName="TabelaGIG2.2" ref="A47:D51" totalsRowCount="1" headerRowDxfId="1944" dataDxfId="1942" totalsRowDxfId="1941" headerRowBorderDxfId="1943" dataCellStyle="Normal_Programi dela 2011 Elektro Sprotno dopolnjevanje">
  <tableColumns count="4">
    <tableColumn id="1" xr3:uid="{D0AFD4FF-B2E7-45CD-8ED4-4498247EB929}" name="Referenčna oznaka" totalsRowLabel="Skupno število" dataDxfId="1940" totalsRowDxfId="1939" dataCellStyle="Normal_Programi dela 2011 Elektro Sprotno dopolnjevanje"/>
    <tableColumn id="2" xr3:uid="{09161746-77DB-4523-A42A-305479CEA1BA}" name="Strani" totalsRowFunction="sum" dataDxfId="1938" totalsRowDxfId="1937" dataCellStyle="Normal_Programi dela 2011 Elektro Sprotno dopolnjevanje"/>
    <tableColumn id="3" xr3:uid="{2A60F42E-E9F9-4270-8210-B0C231A5E4FC}" name="Naslov" totalsRowFunction="count" dataDxfId="1936" totalsRowDxfId="1935" dataCellStyle="Normal_Programi dela 2011 Elektro Sprotno dopolnjevanje"/>
    <tableColumn id="4" xr3:uid="{ACA197FC-BECC-4B48-B771-24BCE39EA7B2}" name="Opomba" dataDxfId="1934" totalsRowDxfId="1933" dataCellStyle="Normal_Programi dela 2011 Elektro Sprotno dopolnjevanje"/>
  </tableColumns>
  <tableStyleInfo name="TableStyleMedium18"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38723A2B-E8D5-4FB6-8C51-22F9F131D800}" name="TabelaGIG2.3" displayName="TabelaGIG2.3" ref="A54:D58" totalsRowCount="1" headerRowDxfId="1932" dataDxfId="1930" totalsRowDxfId="1929" headerRowBorderDxfId="1931" dataCellStyle="Normal_Programi dela 2011 Elektro Sprotno dopolnjevanje">
  <tableColumns count="4">
    <tableColumn id="1" xr3:uid="{30485127-964A-44E2-AA29-FE4CCB28B49C}" name="Referenčna oznaka" totalsRowLabel="Skupno število" dataDxfId="1928" totalsRowDxfId="1927" dataCellStyle="Normal_Programi dela 2011 Elektro Sprotno dopolnjevanje"/>
    <tableColumn id="2" xr3:uid="{C761CF4B-B476-431E-A7CA-F2D03D6C4D3B}" name="Strani" totalsRowFunction="sum" dataDxfId="1926" totalsRowDxfId="1925" dataCellStyle="Normal_Programi dela 2011 Elektro Sprotno dopolnjevanje"/>
    <tableColumn id="3" xr3:uid="{0736BF27-6519-4AF3-A564-831D4CBCFEDD}" name="Naslov" totalsRowFunction="count" dataDxfId="1924" totalsRowDxfId="1923" dataCellStyle="Normal_Programi dela 2011 Elektro Sprotno dopolnjevanje"/>
    <tableColumn id="4" xr3:uid="{609BAD44-BC7F-4316-9733-05F90985BF33}" name="Opomba" dataDxfId="1922" totalsRowDxfId="1921" dataCellStyle="Normal_Programi dela 2011 Elektro Sprotno dopolnjevanje"/>
  </tableColumns>
  <tableStyleInfo name="TableStyleMedium18"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1FB95F33-7F49-4A3F-ADE7-A7E01323DC4A}" name="TabelaGIG3.1" displayName="TabelaGIG3.1" ref="A62:D68" totalsRowCount="1" headerRowDxfId="1920" dataDxfId="1918" totalsRowDxfId="1917" headerRowBorderDxfId="1919" dataCellStyle="Normal_Programi dela 2011 Elektro Sprotno dopolnjevanje">
  <tableColumns count="4">
    <tableColumn id="1" xr3:uid="{D3E30D11-49F1-4A5F-A6B6-3579B78DDD46}" name="Referenčna oznaka" totalsRowLabel="Skupno število" dataDxfId="1916" totalsRowDxfId="1915" dataCellStyle="Normal_Programi dela 2011 Elektro Sprotno dopolnjevanje"/>
    <tableColumn id="2" xr3:uid="{BBBCDD61-FCB2-4E15-BA63-7928C46753B0}" name="Strani" totalsRowFunction="sum" dataDxfId="1914" totalsRowDxfId="1913" dataCellStyle="Normal_Programi dela 2011 Elektro Sprotno dopolnjevanje"/>
    <tableColumn id="3" xr3:uid="{E2E95AFF-8730-466F-B3D0-BED77497C429}" name="Naslov" totalsRowFunction="count" dataDxfId="1912" totalsRowDxfId="1911" dataCellStyle="Normal_Programi dela 2011 Elektro Sprotno dopolnjevanje"/>
    <tableColumn id="4" xr3:uid="{273D3F5B-681F-4742-B30C-907640EA0B99}" name="Opomba" dataDxfId="1910" totalsRowDxfId="1909" dataCellStyle="Normal_Programi dela 2011 Elektro Sprotno dopolnjevanje"/>
  </tableColumns>
  <tableStyleInfo name="TableStyleMedium18"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4B83CD0B-74D9-4250-9648-04399DBAE255}" name="TabelaGIG4" displayName="TabelaGIG4" ref="A78:D83" totalsRowCount="1" headerRowDxfId="1908" dataDxfId="1906" totalsRowDxfId="1904" headerRowBorderDxfId="1907" tableBorderDxfId="1905" headerRowCellStyle="Normal_Programi dela 2011 Elektro Sprotno dopolnjevanje" dataCellStyle="Normal_Programi dela 2011 Elektro Sprotno dopolnjevanje">
  <tableColumns count="4">
    <tableColumn id="4" xr3:uid="{E152673F-24EE-4B19-81A1-3DD6B95FB0E0}" name="Strokovnjaki" totalsRowLabel="Skupno število" dataDxfId="1903" totalsRowDxfId="68" dataCellStyle="Normal_Programi dela 2011 Elektro Sprotno dopolnjevanje"/>
    <tableColumn id="3" xr3:uid="{21FD1795-C103-4BA8-A98C-B5674C67DEA0}" name="TDT" totalsRowFunction="count" dataDxfId="1902" totalsRowDxfId="67" dataCellStyle="Normal_Programi dela 2011 Elektro Sprotno dopolnjevanje"/>
    <tableColumn id="1" xr3:uid="{FD207F5D-1D93-41B8-BF73-FE4B52631BF1}" name="Ime TDT" dataDxfId="1901" totalsRowDxfId="66" dataCellStyle="Normal_Programi dela 2011 Elektro Sprotno dopolnjevanje"/>
    <tableColumn id="2" xr3:uid="{9258B403-3C80-4F36-A208-DD9563033209}" name="Opomba" dataDxfId="1900" totalsRowDxfId="65" dataCellStyle="Normal_Programi dela 2011 Elektro Sprotno dopolnjevanje"/>
  </tableColumns>
  <tableStyleInfo name="TableStyleMedium18"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9D2B0105-5799-4ACE-B643-BF475BA90F08}" name="TabelaBLC4" displayName="TabelaBLC4" ref="A62:D66" totalsRowCount="1" headerRowDxfId="3104" dataDxfId="3102" totalsRowDxfId="3100" headerRowBorderDxfId="3103" tableBorderDxfId="3101" headerRowCellStyle="Normal_Programi dela 2011 Elektro Sprotno dopolnjevanje" dataCellStyle="Normal_Programi dela 2011 Elektro Sprotno dopolnjevanje">
  <tableColumns count="4">
    <tableColumn id="4" xr3:uid="{94D3576F-75DF-447C-A327-0E6F31598316}" name="Strokovnjaki" totalsRowLabel="Skupno število" dataDxfId="3099" totalsRowDxfId="3098" dataCellStyle="Normal_Programi dela 2011 Elektro Sprotno dopolnjevanje"/>
    <tableColumn id="3" xr3:uid="{AADA7B60-1C24-4F06-BF67-91F4F663749C}" name="TDT" totalsRowFunction="count" dataDxfId="3097" totalsRowDxfId="3096" dataCellStyle="Normal_Programi dela 2011 Elektro Sprotno dopolnjevanje"/>
    <tableColumn id="1" xr3:uid="{1315E872-B4EF-4300-80D5-9DD3E1D43D34}" name="Ime TDT" dataDxfId="3095" totalsRowDxfId="3094" dataCellStyle="Normal_Programi dela 2011 Elektro Sprotno dopolnjevanje"/>
    <tableColumn id="2" xr3:uid="{27E01016-F451-4EBD-95B8-2C490AC798E3}" name="Opomba" dataDxfId="3093" totalsRowDxfId="3092" dataCellStyle="Normal_Programi dela 2011 Elektro Sprotno dopolnjevanje"/>
  </tableColumns>
  <tableStyleInfo name="TableStyleMedium18"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3D44714B-6BA5-4CE4-8010-9790CC2CCC4E}" name="TabelaGIG2.1" displayName="TabelaGIG2.1" ref="A22:E44" totalsRowCount="1" headerRowDxfId="1899" dataDxfId="1898" totalsRowDxfId="1897" headerRowCellStyle="Normal_Programi dela 2011 Elektro Sprotno dopolnjevanje" dataCellStyle="Normal_Programi dela 2011 Elektro Sprotno dopolnjevanje">
  <tableColumns count="5">
    <tableColumn id="4" xr3:uid="{460086BA-3B8E-40FE-8814-25B12D5184ED}" name="Izvorni TC,SC" totalsRowLabel="Skupno število" dataDxfId="1896" totalsRowDxfId="1895" dataCellStyle="Normal_Programi dela 2011 Elektro Sprotno dopolnjevanje"/>
    <tableColumn id="1" xr3:uid="{90A62E53-91DD-4425-9EF6-4913C7D8EAF9}" name="Številka projekta" totalsRowFunction="count" dataDxfId="1894" totalsRowDxfId="1893" dataCellStyle="Normal_Programi dela 2011 Elektro Sprotno dopolnjevanje"/>
    <tableColumn id="2" xr3:uid="{C80FAA43-482F-426E-A7B9-00CB722F6FD8}" name="Referenčna oznaka" dataDxfId="1892" totalsRowDxfId="1891" dataCellStyle="Normal_Programi dela 2011 Elektro Sprotno dopolnjevanje"/>
    <tableColumn id="3" xr3:uid="{45E7EC06-5C56-4EEF-83A5-3A41A665C808}" name="Stopnja" dataDxfId="1890" totalsRowDxfId="1889" dataCellStyle="Normal_Programi dela 2011 Elektro Sprotno dopolnjevanje"/>
    <tableColumn id="5" xr3:uid="{B82C24AE-D98D-4901-A14B-6ABD260888BF}" name="Naslov" dataDxfId="1888" totalsRowDxfId="1887" dataCellStyle="Normal_Programi dela 2011 Elektro Sprotno dopolnjevanje"/>
  </tableColumns>
  <tableStyleInfo name="TableStyleMedium18"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E6FB98B7-D55B-4CA8-B16C-44C51B59110D}" name="TabelaGIG1" displayName="TabelaGIG1" ref="A13:E17" totalsRowCount="1" headerRowDxfId="1886" dataDxfId="1885" totalsRowDxfId="1884" dataCellStyle="Normal_Programi dela 2011 Elektro Sprotno dopolnjevanje">
  <tableColumns count="5">
    <tableColumn id="2" xr3:uid="{85FE9955-A252-4F09-8604-7D79D040DC19}" name="Organizacija" totalsRowLabel="Skupno število" dataDxfId="1883" totalsRowDxfId="1882" dataCellStyle="Normal_Programi dela 2011 Elektro Sprotno dopolnjevanje"/>
    <tableColumn id="1" xr3:uid="{AFA88C0B-3268-4879-AE0C-FCB66F6C27FC}" name="Oznaka tujega TC, SC" totalsRowFunction="count" dataDxfId="1881" totalsRowDxfId="1880"/>
    <tableColumn id="3" xr3:uid="{A9237774-F7DA-4B75-860E-C1C59858F6CC}" name="Ime tujega TC, SC" dataDxfId="1879" totalsRowDxfId="1878" dataCellStyle="Normal_Programi dela 2011 Elektro Sprotno dopolnjevanje"/>
    <tableColumn id="4" xr3:uid="{61D7A909-E615-4C88-9228-80BFCF56DFB2}" name="Status članstva" dataDxfId="1877" totalsRowDxfId="1876" dataCellStyle="Normal_Programi dela 2011 Elektro Sprotno dopolnjevanje"/>
    <tableColumn id="5" xr3:uid="{127F509C-2335-44F8-B25C-4A0E6B1AFA0D}" name="Datum statusa" dataDxfId="1875" totalsRowDxfId="1874" dataCellStyle="Normal_Programi dela 2011 Elektro Sprotno dopolnjevanje"/>
  </tableColumns>
  <tableStyleInfo name="TableStyleMedium18"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9" xr:uid="{6AB39C78-6FD3-48B2-B31F-65FFC59ACD29}" name="TabelaGIG3.2" displayName="TabelaGIG3.2" ref="A71:D75" totalsRowCount="1" headerRowDxfId="1873" dataDxfId="1871" totalsRowDxfId="1870" headerRowBorderDxfId="1872" dataCellStyle="Normal_Programi dela 2011 Elektro Sprotno dopolnjevanje">
  <tableColumns count="4">
    <tableColumn id="1" xr3:uid="{5E90C7EF-DF5D-473D-844D-CE0CCEE58309}" name="Referenčna oznaka" totalsRowLabel="Skupno število" dataDxfId="1869" totalsRowDxfId="1868" dataCellStyle="Normal_Programi dela 2011 Elektro Sprotno dopolnjevanje"/>
    <tableColumn id="2" xr3:uid="{6D510E35-5C68-4646-AF82-8B12CF409AFE}" name="Strani" totalsRowFunction="sum" dataDxfId="1867" totalsRowDxfId="1866" dataCellStyle="Normal_Programi dela 2011 Elektro Sprotno dopolnjevanje"/>
    <tableColumn id="3" xr3:uid="{B84C978B-617B-41AA-995E-BF43F162AC8F}" name="Naslov" totalsRowFunction="count" dataDxfId="1865" totalsRowDxfId="1864" dataCellStyle="Normal_Programi dela 2011 Elektro Sprotno dopolnjevanje"/>
    <tableColumn id="4" xr3:uid="{E913018C-D9AB-4EB3-852C-81661D06C655}" name="Opomba" dataDxfId="1863" totalsRowDxfId="1862" dataCellStyle="Normal_Programi dela 2011 Elektro Sprotno dopolnjevanje"/>
  </tableColumns>
  <tableStyleInfo name="TableStyleMedium18"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 xr:uid="{2CCCE5E6-AC6B-4C0F-AF29-981C07C155F1}" name="TabelaIDT2.1" displayName="TabelaIDT2.1" ref="A33:E80" totalsRowCount="1" headerRowDxfId="1861" dataDxfId="1860" totalsRowDxfId="1859" headerRowCellStyle="Normal_Programi dela 2011 Elektro Sprotno dopolnjevanje" dataCellStyle="Normal_Programi dela 2011 Elektro Sprotno dopolnjevanje">
  <tableColumns count="5">
    <tableColumn id="4" xr3:uid="{B229205B-D3AF-46CE-BAED-1DF0072F933A}" name="Izvorni TC,SC" totalsRowLabel="Skupno število" dataDxfId="1858" totalsRowDxfId="1857" dataCellStyle="Normal_Programi dela 2011 Elektro Sprotno dopolnjevanje"/>
    <tableColumn id="1" xr3:uid="{E862FA27-9DAA-44BD-9599-EFB42E41553F}" name="Številka projekta" totalsRowFunction="count" dataDxfId="1856" totalsRowDxfId="1855" dataCellStyle="Normal_Programi dela 2011 Elektro Sprotno dopolnjevanje"/>
    <tableColumn id="2" xr3:uid="{569672D3-31D3-497F-94BF-703D5D23D910}" name="Referenčna oznaka" dataDxfId="1854" totalsRowDxfId="1853" dataCellStyle="Normal_Programi dela 2011 Elektro Sprotno dopolnjevanje"/>
    <tableColumn id="3" xr3:uid="{D7269E94-947E-4F17-A49B-D8F60BE14043}" name="Stopnja" dataDxfId="1852" totalsRowDxfId="1851" dataCellStyle="Normal_Programi dela 2011 Elektro Sprotno dopolnjevanje"/>
    <tableColumn id="5" xr3:uid="{3868D64F-5CD1-4282-A7F6-3E07F3336E44}" name="Naslov" dataDxfId="1850" totalsRowDxfId="1849" dataCellStyle="Normal_Programi dela 2011 Elektro Sprotno dopolnjevanje"/>
  </tableColumns>
  <tableStyleInfo name="TableStyleMedium18"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5" xr:uid="{4669D377-E2F4-4A7A-8694-863881E544E2}" name="TabelaIDT1" displayName="TabelaIDT1" ref="A13:E28" totalsRowCount="1" headerRowDxfId="1848" dataDxfId="1847" totalsRowDxfId="1846" dataCellStyle="Normal_Programi dela 2011 Elektro Sprotno dopolnjevanje">
  <tableColumns count="5">
    <tableColumn id="2" xr3:uid="{BF67DCB8-B638-4D07-9B8B-D1EEE2AE25EE}" name="Organizacija" totalsRowLabel="Skupno število" dataDxfId="1845" totalsRowDxfId="1844" dataCellStyle="Normal_Programi dela 2011 Elektro Sprotno dopolnjevanje"/>
    <tableColumn id="1" xr3:uid="{69A173E6-A267-4FC5-9A4D-6ED8D8026E6E}" name="Oznaka tujega TC, SC" totalsRowFunction="count" dataDxfId="1843" totalsRowDxfId="1842"/>
    <tableColumn id="3" xr3:uid="{B64187D2-3E37-43AC-9153-0B4F48D81604}" name="Ime tujega TC, SC" dataDxfId="1841" totalsRowDxfId="1840" dataCellStyle="Normal_Programi dela 2011 Elektro Sprotno dopolnjevanje"/>
    <tableColumn id="4" xr3:uid="{06E13EE0-BF3D-4AF5-AB74-15E4603ABC31}" name="Status članstva" dataDxfId="1839" totalsRowDxfId="1838" dataCellStyle="Normal_Programi dela 2011 Elektro Sprotno dopolnjevanje"/>
    <tableColumn id="5" xr3:uid="{17BE7C01-B507-4A8B-816A-BCDAE610D40C}" name="Datum statusa" dataDxfId="1837" totalsRowDxfId="1836" dataCellStyle="Normal_Programi dela 2011 Elektro Sprotno dopolnjevanje"/>
  </tableColumns>
  <tableStyleInfo name="TableStyleMedium18"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D627631A-BEC5-4B30-AE46-809F637D865E}" name="TabelaIDT2.2" displayName="TabelaIDT2.2" ref="A83:D87" totalsRowCount="1" headerRowDxfId="1835" dataDxfId="1833" totalsRowDxfId="1832" headerRowBorderDxfId="1834" dataCellStyle="Normal_Programi dela 2011 Elektro Sprotno dopolnjevanje">
  <tableColumns count="4">
    <tableColumn id="1" xr3:uid="{EEC3B682-4CF8-4A3A-A82E-D3ED64117431}" name="Referenčna oznaka" totalsRowLabel="Skupno število" dataDxfId="1831" totalsRowDxfId="1830" dataCellStyle="Normal_Programi dela 2011 Elektro Sprotno dopolnjevanje"/>
    <tableColumn id="2" xr3:uid="{A7B0C023-0D4C-49EB-97F0-3411166CF9DE}" name="Strani" totalsRowFunction="sum" dataDxfId="1829" totalsRowDxfId="1828" dataCellStyle="Normal_Programi dela 2011 Elektro Sprotno dopolnjevanje"/>
    <tableColumn id="3" xr3:uid="{E041A119-E8A0-4695-8A96-B34F32C97344}" name="Naslov" totalsRowFunction="count" dataDxfId="1827" totalsRowDxfId="1826" dataCellStyle="Normal_Programi dela 2011 Elektro Sprotno dopolnjevanje"/>
    <tableColumn id="4" xr3:uid="{AA8D780F-375D-469C-A607-38BFFF0C3C85}" name="Opomba" dataDxfId="1825" totalsRowDxfId="1824" dataCellStyle="Normal_Programi dela 2011 Elektro Sprotno dopolnjevanje"/>
  </tableColumns>
  <tableStyleInfo name="TableStyleMedium18"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 xr:uid="{AEE4CB46-509D-4387-A51D-7287B393609B}" name="TabelaIDT2.3" displayName="TabelaIDT2.3" ref="A90:D94" totalsRowCount="1" headerRowDxfId="1823" dataDxfId="1821" totalsRowDxfId="1820" headerRowBorderDxfId="1822" dataCellStyle="Normal_Programi dela 2011 Elektro Sprotno dopolnjevanje">
  <tableColumns count="4">
    <tableColumn id="1" xr3:uid="{42FD2E62-15DC-41CA-95D3-7EE1A8B3660B}" name="Referenčna oznaka" totalsRowLabel="Skupno število" dataDxfId="1819" totalsRowDxfId="1818" dataCellStyle="Normal_Programi dela 2011 Elektro Sprotno dopolnjevanje"/>
    <tableColumn id="2" xr3:uid="{7A88FE7A-8472-4440-BD13-0C3C91F58EE8}" name="Strani" totalsRowFunction="sum" dataDxfId="1817" totalsRowDxfId="1816" dataCellStyle="Normal_Programi dela 2011 Elektro Sprotno dopolnjevanje"/>
    <tableColumn id="3" xr3:uid="{4C26D6A7-446B-40F1-A10B-91CE5845A9FC}" name="Naslov" totalsRowFunction="count" dataDxfId="1815" totalsRowDxfId="1814" dataCellStyle="Normal_Programi dela 2011 Elektro Sprotno dopolnjevanje"/>
    <tableColumn id="4" xr3:uid="{CF6F24EF-E67C-454D-9257-8175088A0991}" name="Opomba" dataDxfId="1813" totalsRowDxfId="1812" dataCellStyle="Normal_Programi dela 2011 Elektro Sprotno dopolnjevanje"/>
  </tableColumns>
  <tableStyleInfo name="TableStyleMedium18"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2" xr:uid="{8CD1E530-05B4-42CE-9532-3B2511CB0F3C}" name="TabelaIDT3.1" displayName="TabelaIDT3.1" ref="A98:D106" totalsRowCount="1" headerRowDxfId="1811" dataDxfId="1809" totalsRowDxfId="1808" headerRowBorderDxfId="1810" dataCellStyle="Normal_Programi dela 2011 Elektro Sprotno dopolnjevanje">
  <tableColumns count="4">
    <tableColumn id="1" xr3:uid="{A71551F8-6935-4968-A407-9C15265E2FC0}" name="Referenčna oznaka" totalsRowLabel="Skupno število" dataDxfId="1807" totalsRowDxfId="1806" dataCellStyle="Normal_Programi dela 2011 Elektro Sprotno dopolnjevanje"/>
    <tableColumn id="2" xr3:uid="{C3F38440-C848-4F5A-B36C-04BF047A4D00}" name="Strani" totalsRowFunction="sum" dataDxfId="1805" totalsRowDxfId="1804" dataCellStyle="Normal_Programi dela 2011 Elektro Sprotno dopolnjevanje"/>
    <tableColumn id="3" xr3:uid="{A0C82AA9-746D-4112-B2F4-7B0D3366CC02}" name="Naslov" totalsRowFunction="count" dataDxfId="1803" totalsRowDxfId="1802" dataCellStyle="Normal_Programi dela 2011 Elektro Sprotno dopolnjevanje"/>
    <tableColumn id="4" xr3:uid="{B4C71055-E514-455F-A3E6-26FA86FA0096}" name="Opomba" dataDxfId="1801" totalsRowDxfId="1800" dataCellStyle="Normal_Programi dela 2011 Elektro Sprotno dopolnjevanje"/>
  </tableColumns>
  <tableStyleInfo name="TableStyleMedium18"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 xr:uid="{2373039D-4F58-4928-8BD0-9BAB88CF96D2}" name="TabelaIDT4" displayName="TabelaIDT4" ref="A116:D125" totalsRowCount="1" headerRowDxfId="1799" dataDxfId="1797" totalsRowDxfId="1795" headerRowBorderDxfId="1798" tableBorderDxfId="1796" headerRowCellStyle="Normal_Programi dela 2011 Elektro Sprotno dopolnjevanje" dataCellStyle="Normal_Programi dela 2011 Elektro Sprotno dopolnjevanje">
  <tableColumns count="4">
    <tableColumn id="4" xr3:uid="{C04C5B3E-1EF9-45F0-BB52-34239C02B120}" name="Strokovnjaki" totalsRowLabel="Skupno število" dataDxfId="1794" totalsRowDxfId="64" dataCellStyle="Normal_Programi dela 2011 Elektro Sprotno dopolnjevanje"/>
    <tableColumn id="3" xr3:uid="{C4EC7F00-6719-4164-8678-79E941158FD0}" name="TDT" totalsRowFunction="count" dataDxfId="1793" totalsRowDxfId="63" dataCellStyle="Normal_Programi dela 2011 Elektro Sprotno dopolnjevanje"/>
    <tableColumn id="1" xr3:uid="{C20F306B-768A-4E47-88A2-9F72392A4E5F}" name="Ime TDT" dataDxfId="1792" totalsRowDxfId="62" dataCellStyle="Normal_Programi dela 2011 Elektro Sprotno dopolnjevanje"/>
    <tableColumn id="2" xr3:uid="{8C6CEF9A-47AD-47E7-B5FC-DFB6D7357E5F}" name="Opomba" dataDxfId="1791" totalsRowDxfId="61" dataCellStyle="Normal_Programi dela 2011 Elektro Sprotno dopolnjevanje"/>
  </tableColumns>
  <tableStyleInfo name="TableStyleMedium18" showFirstColumn="0"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6" xr:uid="{9402A9F2-A1CC-4D1C-8BAD-BAC2942D1FFD}" name="TabelaIDT3.2" displayName="TabelaIDT3.2" ref="A109:D113" totalsRowCount="1" headerRowDxfId="1790" dataDxfId="1788" totalsRowDxfId="1787" headerRowBorderDxfId="1789" dataCellStyle="Normal_Programi dela 2011 Elektro Sprotno dopolnjevanje">
  <tableColumns count="4">
    <tableColumn id="1" xr3:uid="{FFD39193-6B0A-492B-8DC9-1B8D9A3AF435}" name="Referenčna oznaka" totalsRowLabel="Skupno število" dataDxfId="1786" totalsRowDxfId="1785" dataCellStyle="Normal_Programi dela 2011 Elektro Sprotno dopolnjevanje"/>
    <tableColumn id="2" xr3:uid="{2870ADE1-0BE4-4B74-B0EB-226F8501BE42}" name="Strani" totalsRowFunction="sum" dataDxfId="1784" totalsRowDxfId="1783" dataCellStyle="Normal_Programi dela 2011 Elektro Sprotno dopolnjevanje"/>
    <tableColumn id="3" xr3:uid="{800E7BF0-9122-487B-993E-C5FC519B966B}" name="Naslov" totalsRowFunction="count" dataDxfId="1782" totalsRowDxfId="1781" dataCellStyle="Normal_Programi dela 2011 Elektro Sprotno dopolnjevanje"/>
    <tableColumn id="4" xr3:uid="{79B80302-052D-42AB-93D9-3418AFB981A5}" name="Opomba" dataDxfId="1780" totalsRowDxfId="1779" dataCellStyle="Normal_Programi dela 2011 Elektro Sprotno dopolnjevanje"/>
  </tableColumns>
  <tableStyleInfo name="TableStyleMedium18"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ACDA47CF-AC0C-49DC-A11D-D4D8FC64ECF7}" name="TabelaBLC2.1" displayName="TabelaBLC2.1" ref="A22:E30" totalsRowCount="1" headerRowDxfId="3091" dataDxfId="3090" totalsRowDxfId="3089" headerRowCellStyle="Normal_Programi dela 2011 Elektro Sprotno dopolnjevanje" dataCellStyle="Normal_Programi dela 2011 Elektro Sprotno dopolnjevanje">
  <tableColumns count="5">
    <tableColumn id="4" xr3:uid="{6A11B59E-0208-4463-85AE-F626D99C0810}" name="Izvorni TC,SC" totalsRowLabel="Skupno število" dataDxfId="3088" totalsRowDxfId="3087" dataCellStyle="Normal_Programi dela 2011 Elektro Sprotno dopolnjevanje"/>
    <tableColumn id="1" xr3:uid="{6297D468-2E25-4459-868B-A5D1CD9D41C6}" name="Številka projekta" totalsRowFunction="count" dataDxfId="3086" totalsRowDxfId="3085" dataCellStyle="Normal_Programi dela 2011 Elektro Sprotno dopolnjevanje"/>
    <tableColumn id="2" xr3:uid="{79F84A9A-67BC-41B6-BAE3-942C133C8377}" name="Referenčna oznaka" dataDxfId="3084" totalsRowDxfId="3083" dataCellStyle="Normal_Programi dela 2011 Elektro Sprotno dopolnjevanje"/>
    <tableColumn id="3" xr3:uid="{8494B0B7-885E-4620-ABE3-C37064188619}" name="Stopnja" dataDxfId="3082" totalsRowDxfId="3081" dataCellStyle="Normal_Programi dela 2011 Elektro Sprotno dopolnjevanje"/>
    <tableColumn id="5" xr3:uid="{AFCEFDA6-639E-4DAF-B2A4-7E4C64F137D8}" name="Naslov" dataDxfId="3080" totalsRowDxfId="3079" dataCellStyle="Normal_Programi dela 2011 Elektro Sprotno dopolnjevanje"/>
  </tableColumns>
  <tableStyleInfo name="TableStyleMedium18" showFirstColumn="0" showLastColumn="0" showRowStripes="1"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7" xr:uid="{368FF06D-1DCD-4615-AC4A-179F57E0ED06}" name="TabelaITC2.2" displayName="TabelaITC2.2" ref="A158:D162" totalsRowCount="1" headerRowDxfId="1778" dataDxfId="1776" totalsRowDxfId="1775" headerRowBorderDxfId="1777" dataCellStyle="Normal_Programi dela 2011 Elektro Sprotno dopolnjevanje">
  <tableColumns count="4">
    <tableColumn id="1" xr3:uid="{43E74B93-366D-426A-A099-4D8C496C75C3}" name="Referenčna oznaka" totalsRowLabel="Skupno število" dataDxfId="1774" totalsRowDxfId="1773" dataCellStyle="Normal_Programi dela 2011 Elektro Sprotno dopolnjevanje"/>
    <tableColumn id="2" xr3:uid="{335C311B-C00A-4B43-B568-9950D2EE823A}" name="Strani" totalsRowFunction="sum" dataDxfId="1772" totalsRowDxfId="1771" dataCellStyle="Normal_Programi dela 2011 Elektro Sprotno dopolnjevanje"/>
    <tableColumn id="3" xr3:uid="{0B76CB41-424D-4181-984A-CE15F8B9DB43}" name="Naslov" totalsRowFunction="count" dataDxfId="1770" totalsRowDxfId="1769" dataCellStyle="Normal_Programi dela 2011 Elektro Sprotno dopolnjevanje"/>
    <tableColumn id="4" xr3:uid="{2203509D-2B39-4927-B251-13801F2E633B}" name="Opomba" dataDxfId="1768" totalsRowDxfId="1767" dataCellStyle="Normal_Programi dela 2011 Elektro Sprotno dopolnjevanje"/>
  </tableColumns>
  <tableStyleInfo name="TableStyleMedium18" showFirstColumn="0" showLastColumn="0" showRowStripes="1"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8" xr:uid="{CDB1E28F-43D8-4DB2-AF29-76B234E0E627}" name="TabelaITC2.3" displayName="TabelaITC2.3" ref="A165:D169" totalsRowCount="1" headerRowDxfId="1766" dataDxfId="1764" totalsRowDxfId="1763" headerRowBorderDxfId="1765" dataCellStyle="Normal_Programi dela 2011 Elektro Sprotno dopolnjevanje">
  <tableColumns count="4">
    <tableColumn id="1" xr3:uid="{AF0AFD00-B757-46E4-B0CD-14DB27E902F1}" name="Referenčna oznaka" totalsRowLabel="Skupno število" dataDxfId="1762" totalsRowDxfId="1761" dataCellStyle="Normal_Programi dela 2011 Elektro Sprotno dopolnjevanje"/>
    <tableColumn id="2" xr3:uid="{B8C3D258-3205-449A-84C3-FF8B5331374A}" name="Strani" totalsRowFunction="sum" dataDxfId="1760" totalsRowDxfId="1759" dataCellStyle="Normal_Programi dela 2011 Elektro Sprotno dopolnjevanje"/>
    <tableColumn id="3" xr3:uid="{8CE2ECFA-547E-435B-BDC0-0BC6B5EE2C66}" name="Naslov" totalsRowFunction="count" dataDxfId="1758" totalsRowDxfId="1757" dataCellStyle="Normal_Programi dela 2011 Elektro Sprotno dopolnjevanje"/>
    <tableColumn id="4" xr3:uid="{FA833CCE-E0BF-41E8-8FC3-720ED77E66A5}" name="Opomba" dataDxfId="1756" totalsRowDxfId="1755" dataCellStyle="Normal_Programi dela 2011 Elektro Sprotno dopolnjevanje"/>
  </tableColumns>
  <tableStyleInfo name="TableStyleMedium18" showFirstColumn="0" showLastColumn="0" showRowStripes="1" showColumnStripes="0"/>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9" xr:uid="{BA6FA582-A64C-4882-95D2-73511D0C765E}" name="TabelaITC3.1" displayName="TabelaITC3.1" ref="A173:D177" totalsRowCount="1" headerRowDxfId="1754" dataDxfId="1752" totalsRowDxfId="1751" headerRowBorderDxfId="1753" dataCellStyle="Normal_Programi dela 2011 Elektro Sprotno dopolnjevanje">
  <tableColumns count="4">
    <tableColumn id="1" xr3:uid="{BE3ED66A-A930-4B09-9A92-2F14C94A3E73}" name="Referenčna oznaka" totalsRowLabel="Skupno število" dataDxfId="1750" totalsRowDxfId="1749" dataCellStyle="Normal_Programi dela 2011 Elektro Sprotno dopolnjevanje"/>
    <tableColumn id="2" xr3:uid="{CADABC7C-D3B7-4818-8575-A39AACBE96FE}" name="Strani" totalsRowFunction="sum" dataDxfId="1748" totalsRowDxfId="1747" dataCellStyle="Normal_Programi dela 2011 Elektro Sprotno dopolnjevanje"/>
    <tableColumn id="3" xr3:uid="{BA18A3C7-456C-4BEF-9591-4FF02505BE71}" name="Naslov" totalsRowFunction="count" dataDxfId="1746" totalsRowDxfId="1745" dataCellStyle="Normal_Programi dela 2011 Elektro Sprotno dopolnjevanje"/>
    <tableColumn id="4" xr3:uid="{841A789E-84A0-428C-9538-AF38D444A823}" name="Opomba" dataDxfId="1744" totalsRowDxfId="1743" dataCellStyle="Normal_Programi dela 2011 Elektro Sprotno dopolnjevanje"/>
  </tableColumns>
  <tableStyleInfo name="TableStyleMedium18" showFirstColumn="0" showLastColumn="0" showRowStripes="1" showColumnStripes="0"/>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0" xr:uid="{A787C814-DE80-4D70-804D-95C53AF66DCF}" name="TabelaITC4" displayName="TabelaITC4" ref="A187:D195" totalsRowCount="1" headerRowDxfId="1742" dataDxfId="1740" totalsRowDxfId="1738" headerRowBorderDxfId="1741" tableBorderDxfId="1739" headerRowCellStyle="Normal_Programi dela 2011 Elektro Sprotno dopolnjevanje" dataCellStyle="Normal_Programi dela 2011 Elektro Sprotno dopolnjevanje">
  <tableColumns count="4">
    <tableColumn id="4" xr3:uid="{0DD8DC91-B494-4E37-853E-F62185346C26}" name="Strokovnjaki" totalsRowLabel="Skupno število" dataDxfId="1737" totalsRowDxfId="60" dataCellStyle="Normal_Programi dela 2011 Elektro Sprotno dopolnjevanje"/>
    <tableColumn id="3" xr3:uid="{E8C70CEA-EE39-4616-973E-95C52240CAB4}" name="TDT" totalsRowFunction="count" dataDxfId="1736" totalsRowDxfId="59" dataCellStyle="Normal_Programi dela 2011 Elektro Sprotno dopolnjevanje"/>
    <tableColumn id="1" xr3:uid="{3B61290B-D4C9-46A0-8784-75AECBE30922}" name="Ime TDT" dataDxfId="1735" totalsRowDxfId="58" dataCellStyle="Normal_Programi dela 2011 Elektro Sprotno dopolnjevanje"/>
    <tableColumn id="2" xr3:uid="{F666FB24-C4DA-4F4D-816B-6C4330CDB053}" name="Opomba" dataDxfId="1734" totalsRowDxfId="57" dataCellStyle="Normal_Programi dela 2011 Elektro Sprotno dopolnjevanje"/>
  </tableColumns>
  <tableStyleInfo name="TableStyleMedium18" showFirstColumn="0" showLastColumn="0" showRowStripes="1" showColumnStripes="0"/>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1" xr:uid="{62EB71D7-B470-4A31-B349-AA3735C06F84}" name="TabelaITC2.1" displayName="TabelaITC2.1" ref="A49:E155" totalsRowCount="1" headerRowDxfId="1733" dataDxfId="1732" totalsRowDxfId="1731" headerRowCellStyle="Normal_Programi dela 2011 Elektro Sprotno dopolnjevanje" dataCellStyle="Normal_Programi dela 2011 Elektro Sprotno dopolnjevanje">
  <tableColumns count="5">
    <tableColumn id="4" xr3:uid="{0F4AC126-7051-4A13-A5FC-582D6578F6C5}" name="Izvorni TC,SC" totalsRowLabel="Skupno število" dataDxfId="1730" totalsRowDxfId="1729" dataCellStyle="Normal_Programi dela 2011 Elektro Sprotno dopolnjevanje"/>
    <tableColumn id="1" xr3:uid="{7AD63CA0-6E19-42C2-A4EE-87B3E2C73BFC}" name="Številka projekta" totalsRowFunction="count" dataDxfId="1728" totalsRowDxfId="1727" dataCellStyle="Normal_Programi dela 2011 Elektro Sprotno dopolnjevanje"/>
    <tableColumn id="2" xr3:uid="{4253AD86-541C-432C-9B0F-816970C81E6E}" name="Referenčna oznaka" dataDxfId="1726" totalsRowDxfId="1725" dataCellStyle="Normal_Programi dela 2011 Elektro Sprotno dopolnjevanje"/>
    <tableColumn id="3" xr3:uid="{F603CF2B-D151-42D1-BF0D-1E95690F5B53}" name="Stopnja" dataDxfId="1724" totalsRowDxfId="1723" dataCellStyle="Normal_Programi dela 2011 Elektro Sprotno dopolnjevanje"/>
    <tableColumn id="5" xr3:uid="{EB7A83FE-51F6-4C2D-8966-69E99523C35A}" name="Naslov" dataDxfId="1722" totalsRowDxfId="1721" dataCellStyle="Normal_Programi dela 2011 Elektro Sprotno dopolnjevanje"/>
  </tableColumns>
  <tableStyleInfo name="TableStyleMedium18" showFirstColumn="0" showLastColumn="0" showRowStripes="1" showColumnStripes="0"/>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2" xr:uid="{79AE9076-BEB5-424C-8FE3-F929D95FE511}" name="TabelaITC1" displayName="TabelaITC1" ref="A13:E44" totalsRowCount="1" headerRowDxfId="1720" dataDxfId="1719" totalsRowDxfId="1718" dataCellStyle="Normal_Programi dela 2011 Elektro Sprotno dopolnjevanje">
  <tableColumns count="5">
    <tableColumn id="2" xr3:uid="{0DA1C8CA-D708-4898-BF7C-524B2D1CDF51}" name="Organizacija" totalsRowLabel="Skupno število" dataDxfId="1717" totalsRowDxfId="1716" dataCellStyle="Normal_Programi dela 2011 Elektro Sprotno dopolnjevanje"/>
    <tableColumn id="1" xr3:uid="{D687C64E-260D-4828-966F-5ADDADE6E1EB}" name="Oznaka tujega TC, SC" totalsRowFunction="count" dataDxfId="1715" totalsRowDxfId="1714"/>
    <tableColumn id="3" xr3:uid="{01A1CC1A-C828-486B-A02B-6C92ED4599E0}" name="Ime tujega TC, SC" dataDxfId="1713" totalsRowDxfId="1712" dataCellStyle="Normal_Programi dela 2011 Elektro Sprotno dopolnjevanje"/>
    <tableColumn id="4" xr3:uid="{29B6DE30-088D-44C1-9607-DC95C37D3741}" name="Status članstva" dataDxfId="1711" totalsRowDxfId="1710" dataCellStyle="Normal_Programi dela 2011 Elektro Sprotno dopolnjevanje"/>
    <tableColumn id="5" xr3:uid="{60C67FE0-7ADB-429C-8909-A8FB05F5202E}" name="Datum statusa" dataDxfId="1709" totalsRowDxfId="1708" dataCellStyle="Normal_Programi dela 2011 Elektro Sprotno dopolnjevanje"/>
  </tableColumns>
  <tableStyleInfo name="TableStyleMedium18" showFirstColumn="0" showLastColumn="0" showRowStripes="1" showColumnStripes="0"/>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3" xr:uid="{F9611F0F-D347-45A2-9723-5BB584CDC73E}" name="TabelaITC3.2" displayName="TabelaITC3.2" ref="A180:D184" totalsRowCount="1" headerRowDxfId="1707" dataDxfId="1705" totalsRowDxfId="1704" headerRowBorderDxfId="1706" dataCellStyle="Normal_Programi dela 2011 Elektro Sprotno dopolnjevanje">
  <tableColumns count="4">
    <tableColumn id="1" xr3:uid="{E73AB27F-AB9A-483D-80B6-D56AE1A2A5DC}" name="Referenčna oznaka" totalsRowLabel="Skupno število" dataDxfId="1703" totalsRowDxfId="1702" dataCellStyle="Normal_Programi dela 2011 Elektro Sprotno dopolnjevanje"/>
    <tableColumn id="2" xr3:uid="{8F9CEEC1-4C1A-411E-A172-D9D8641ACD4A}" name="Strani" totalsRowFunction="sum" dataDxfId="1701" totalsRowDxfId="1700" dataCellStyle="Normal_Programi dela 2011 Elektro Sprotno dopolnjevanje"/>
    <tableColumn id="3" xr3:uid="{7F317328-ECD1-408C-A169-A52F5135207A}" name="Naslov" totalsRowFunction="count" dataDxfId="1699" totalsRowDxfId="1698" dataCellStyle="Normal_Programi dela 2011 Elektro Sprotno dopolnjevanje"/>
    <tableColumn id="4" xr3:uid="{2992F204-09A8-48A9-9CE4-1FA1684A275B}" name="Opomba" dataDxfId="1697" totalsRowDxfId="1696" dataCellStyle="Normal_Programi dela 2011 Elektro Sprotno dopolnjevanje"/>
  </tableColumns>
  <tableStyleInfo name="TableStyleMedium18" showFirstColumn="0" showLastColumn="0" showRowStripes="1" showColumnStripes="0"/>
</table>
</file>

<file path=xl/tables/table1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4" xr:uid="{33C40B22-81E5-482E-84D3-B63E7A9DFFC4}" name="TabelaIZL2.2" displayName="TabelaIZL2.2" ref="A48:D52" totalsRowCount="1" headerRowDxfId="1695" dataDxfId="1693" totalsRowDxfId="1692" headerRowBorderDxfId="1694" dataCellStyle="Normal_Programi dela 2011 Elektro Sprotno dopolnjevanje">
  <tableColumns count="4">
    <tableColumn id="1" xr3:uid="{B5EB0129-B7CB-40F2-A181-4E070E4E9539}" name="Referenčna oznaka" totalsRowLabel="Skupno število" dataDxfId="1691" totalsRowDxfId="1690" dataCellStyle="Normal_Programi dela 2011 Elektro Sprotno dopolnjevanje"/>
    <tableColumn id="2" xr3:uid="{B00D35FE-CD4B-42D6-9A80-72852E0ED585}" name="Strani" totalsRowFunction="sum" dataDxfId="1689" totalsRowDxfId="1688" dataCellStyle="Normal_Programi dela 2011 Elektro Sprotno dopolnjevanje"/>
    <tableColumn id="3" xr3:uid="{9B197963-3CFF-462D-BDF0-48995FF993C6}" name="Naslov" totalsRowFunction="count" dataDxfId="1687" totalsRowDxfId="1686" dataCellStyle="Normal_Programi dela 2011 Elektro Sprotno dopolnjevanje"/>
    <tableColumn id="4" xr3:uid="{7B014FDF-443B-4555-8DAE-8A5B5028BBFD}" name="Opomba" dataDxfId="1685" totalsRowDxfId="1684" dataCellStyle="Normal_Programi dela 2011 Elektro Sprotno dopolnjevanje"/>
  </tableColumns>
  <tableStyleInfo name="TableStyleMedium18" showFirstColumn="0" showLastColumn="0" showRowStripes="1" showColumnStripes="0"/>
</table>
</file>

<file path=xl/tables/table1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5" xr:uid="{01242086-A7E9-4A09-A56C-A6A452EAD5DE}" name="TabelaIZL2.3" displayName="TabelaIZL2.3" ref="A55:D59" totalsRowCount="1" headerRowDxfId="1683" dataDxfId="1681" totalsRowDxfId="1680" headerRowBorderDxfId="1682" dataCellStyle="Normal_Programi dela 2011 Elektro Sprotno dopolnjevanje">
  <tableColumns count="4">
    <tableColumn id="1" xr3:uid="{51F0E0CE-2068-45E4-8CAA-B1DB81A91392}" name="Referenčna oznaka" totalsRowLabel="Skupno število" dataDxfId="1679" totalsRowDxfId="1678" dataCellStyle="Normal_Programi dela 2011 Elektro Sprotno dopolnjevanje"/>
    <tableColumn id="2" xr3:uid="{9433D311-1A9A-4C37-A13E-A8D5A303DDB0}" name="Strani" totalsRowFunction="sum" dataDxfId="1677" totalsRowDxfId="1676" dataCellStyle="Normal_Programi dela 2011 Elektro Sprotno dopolnjevanje"/>
    <tableColumn id="3" xr3:uid="{30C286EE-6D70-4DF1-B889-25120055C074}" name="Naslov" totalsRowFunction="count" dataDxfId="1675" totalsRowDxfId="1674" dataCellStyle="Normal_Programi dela 2011 Elektro Sprotno dopolnjevanje"/>
    <tableColumn id="4" xr3:uid="{249F1F11-1501-47D6-8F4A-7F939745E1FC}" name="Opomba" dataDxfId="1673" totalsRowDxfId="1672" dataCellStyle="Normal_Programi dela 2011 Elektro Sprotno dopolnjevanje"/>
  </tableColumns>
  <tableStyleInfo name="TableStyleMedium18" showFirstColumn="0" showLastColumn="0" showRowStripes="1" showColumnStripes="0"/>
</table>
</file>

<file path=xl/tables/table1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6" xr:uid="{3254A0F3-63E9-4074-9E68-8039516DE7A5}" name="TabelaIZL3.1" displayName="TabelaIZL3.1" ref="A63:D67" totalsRowCount="1" headerRowDxfId="1671" dataDxfId="1669" totalsRowDxfId="1668" headerRowBorderDxfId="1670" dataCellStyle="Normal_Programi dela 2011 Elektro Sprotno dopolnjevanje">
  <tableColumns count="4">
    <tableColumn id="1" xr3:uid="{5CC63D9B-B479-4D36-9286-E7359C7A6477}" name="Referenčna oznaka" totalsRowLabel="Skupno število" dataDxfId="1667" totalsRowDxfId="1666" dataCellStyle="Normal_Programi dela 2011 Elektro Sprotno dopolnjevanje"/>
    <tableColumn id="2" xr3:uid="{06DD88C6-0866-4007-B043-4D5829C21E28}" name="Strani" totalsRowFunction="sum" dataDxfId="1665" totalsRowDxfId="1664" dataCellStyle="Normal_Programi dela 2011 Elektro Sprotno dopolnjevanje"/>
    <tableColumn id="3" xr3:uid="{E5E0F01E-237C-4C29-B2FF-E9BFEF241D58}" name="Naslov" totalsRowFunction="count" dataDxfId="1663" totalsRowDxfId="1662" dataCellStyle="Normal_Programi dela 2011 Elektro Sprotno dopolnjevanje"/>
    <tableColumn id="4" xr3:uid="{1BCC23F7-87EB-4D93-85D0-2D7479B1F178}" name="Opomba" dataDxfId="1661" totalsRowDxfId="1660" dataCellStyle="Normal_Programi dela 2011 Elektro Sprotno dopolnjevanje"/>
  </tableColumns>
  <tableStyleInfo name="TableStyleMedium18"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E79B6E3F-D0A8-47D1-AF53-EE6AD3E707FD}" name="TabelaBLC1" displayName="TabelaBLC1" ref="A13:E17" totalsRowCount="1" headerRowDxfId="3078" dataDxfId="3077" totalsRowDxfId="3076" dataCellStyle="Normal_Programi dela 2011 Elektro Sprotno dopolnjevanje">
  <tableColumns count="5">
    <tableColumn id="2" xr3:uid="{D0AF2130-0787-47B9-9B41-6236CA1DD97F}" name="Organizacija" totalsRowLabel="Skupno število" dataDxfId="3075" totalsRowDxfId="3074" dataCellStyle="Normal_Programi dela 2011 Elektro Sprotno dopolnjevanje"/>
    <tableColumn id="1" xr3:uid="{01FC3EB0-948A-4C05-9018-213D6A04AF39}" name="Oznaka tujega TC, SC" totalsRowFunction="count" dataDxfId="3073" totalsRowDxfId="3072" dataCellStyle="Normal_Programi dela 2011 Elektro Sprotno dopolnjevanje"/>
    <tableColumn id="3" xr3:uid="{4AFF2D99-D585-4587-9CB4-DB17A8E7F22F}" name="Ime tujega TC, SC" dataDxfId="3071" totalsRowDxfId="3070" dataCellStyle="Normal_Programi dela 2011 Elektro Sprotno dopolnjevanje"/>
    <tableColumn id="4" xr3:uid="{C63100EE-2CA8-47B7-BFE4-6816EF949027}" name="Status članstva" dataDxfId="3069" totalsRowDxfId="3068" dataCellStyle="Normal_Programi dela 2011 Elektro Sprotno dopolnjevanje"/>
    <tableColumn id="5" xr3:uid="{C4563ADB-2A55-49BC-8C9F-8FE9B0502C99}" name="Datum statusa" dataDxfId="3067" totalsRowDxfId="3066" dataCellStyle="Normal_Programi dela 2011 Elektro Sprotno dopolnjevanje"/>
  </tableColumns>
  <tableStyleInfo name="TableStyleMedium18" showFirstColumn="0" showLastColumn="0" showRowStripes="1" showColumnStripes="0"/>
</table>
</file>

<file path=xl/tables/table1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7" xr:uid="{06BC69CA-6B6E-4E19-A32D-D69DD8093CF3}" name="TabelaIZL4" displayName="TabelaIZL4" ref="A81:D86" totalsRowCount="1" headerRowDxfId="1659" dataDxfId="1657" totalsRowDxfId="1655" headerRowBorderDxfId="1658" tableBorderDxfId="1656" headerRowCellStyle="Normal_Programi dela 2011 Elektro Sprotno dopolnjevanje" dataCellStyle="Normal_Programi dela 2011 Elektro Sprotno dopolnjevanje">
  <tableColumns count="4">
    <tableColumn id="4" xr3:uid="{5B11ECE7-5EBE-4FD4-B79B-DA70BA296B95}" name="Strokovnjaki" totalsRowLabel="Skupno število" dataDxfId="1654" totalsRowDxfId="56" dataCellStyle="Normal_Programi dela 2011 Elektro Sprotno dopolnjevanje"/>
    <tableColumn id="3" xr3:uid="{5947D3D2-C142-4A80-AA3B-B33021DA627C}" name="TDT" totalsRowFunction="count" dataDxfId="1653" totalsRowDxfId="55" dataCellStyle="Normal_Programi dela 2011 Elektro Sprotno dopolnjevanje"/>
    <tableColumn id="1" xr3:uid="{648981A6-B269-412B-A297-423E6AE65E12}" name="Ime TDT" dataDxfId="1652" totalsRowDxfId="54" dataCellStyle="Normal_Programi dela 2011 Elektro Sprotno dopolnjevanje"/>
    <tableColumn id="2" xr3:uid="{B2CAFEEC-EBB4-4BEE-8F62-CE1649088CD1}" name="Opomba" dataDxfId="1651" totalsRowDxfId="53" dataCellStyle="Normal_Programi dela 2011 Elektro Sprotno dopolnjevanje"/>
  </tableColumns>
  <tableStyleInfo name="TableStyleMedium18" showFirstColumn="0" showLastColumn="0" showRowStripes="1" showColumnStripes="0"/>
</table>
</file>

<file path=xl/tables/table1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8" xr:uid="{77B02E50-F003-4BAC-A862-8D60D8C3AED3}" name="TabelaIZL2.1" displayName="TabelaIZL2.1" ref="A23:F45" totalsRowCount="1" headerRowDxfId="1650" dataDxfId="1649" totalsRowDxfId="1648" headerRowCellStyle="Normal_Programi dela 2011 Elektro Sprotno dopolnjevanje" dataCellStyle="Normal_Programi dela 2011 Elektro Sprotno dopolnjevanje">
  <tableColumns count="6">
    <tableColumn id="4" xr3:uid="{028DA5CB-E775-470B-959B-EEE99365AE35}" name="Izvorni TC,SC" totalsRowLabel="Skupno število" dataDxfId="1647" totalsRowDxfId="1646" dataCellStyle="Normal_Programi dela 2011 Elektro Sprotno dopolnjevanje"/>
    <tableColumn id="1" xr3:uid="{74D0B163-B900-4046-8844-DFAAD7443BFB}" name="Številka projekta" totalsRowFunction="count" dataDxfId="1645" totalsRowDxfId="1644" dataCellStyle="Normal_Programi dela 2011 Elektro Sprotno dopolnjevanje"/>
    <tableColumn id="2" xr3:uid="{3D12BCBF-1C40-4C35-8752-D21327B681AB}" name="Referenčna oznaka" dataDxfId="1643" totalsRowDxfId="1642" dataCellStyle="Normal_Programi dela 2011 Elektro Sprotno dopolnjevanje"/>
    <tableColumn id="3" xr3:uid="{E3943213-1D37-4E63-87FD-E4298DE9F01F}" name="Stopnja" dataDxfId="1641" totalsRowDxfId="1640" dataCellStyle="Normal_Programi dela 2011 Elektro Sprotno dopolnjevanje"/>
    <tableColumn id="5" xr3:uid="{E3F5E2EC-A9FA-401A-A651-8AB24C4FA852}" name="Naslov" dataDxfId="1639" totalsRowDxfId="1638" dataCellStyle="Normal_Programi dela 2011 Elektro Sprotno dopolnjevanje"/>
    <tableColumn id="6" xr3:uid="{1FBFD89C-3F31-4B83-B941-CB62B3C0D670}" name="Stolpec1" dataDxfId="1637" totalsRowDxfId="1636" dataCellStyle="Normal_Programi dela 2011 Elektro Sprotno dopolnjevanje"/>
  </tableColumns>
  <tableStyleInfo name="TableStyleMedium18" showFirstColumn="0" showLastColumn="0" showRowStripes="1" showColumnStripes="0"/>
</table>
</file>

<file path=xl/tables/table1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9" xr:uid="{F8FC310D-742C-4CF5-B56A-A42F71463A72}" name="TabelaIZL1" displayName="TabelaIZL1" ref="A13:E18" totalsRowCount="1" headerRowDxfId="1635" dataDxfId="1634" totalsRowDxfId="1633" dataCellStyle="Normal_Programi dela 2011 Elektro Sprotno dopolnjevanje">
  <tableColumns count="5">
    <tableColumn id="2" xr3:uid="{51D523F9-9470-46AE-BE8C-7DF584F68851}" name="Organizacija" totalsRowLabel="Skupno število" dataDxfId="1632" totalsRowDxfId="1631" dataCellStyle="Normal_Programi dela 2011 Elektro Sprotno dopolnjevanje"/>
    <tableColumn id="1" xr3:uid="{0773E370-0690-4943-B404-D4ED919D4C6F}" name="Oznaka tujega TC, SC" totalsRowFunction="count" dataDxfId="1630" totalsRowDxfId="1629"/>
    <tableColumn id="3" xr3:uid="{A60C28E4-AD1D-453D-9807-934972E8910B}" name="Ime tujega TC, SC" dataDxfId="1628" totalsRowDxfId="1627" dataCellStyle="Normal_Programi dela 2011 Elektro Sprotno dopolnjevanje"/>
    <tableColumn id="4" xr3:uid="{A9380A90-82B2-413E-B2D9-3598E964669D}" name="Status članstva" dataDxfId="1626" totalsRowDxfId="1625" dataCellStyle="Normal_Programi dela 2011 Elektro Sprotno dopolnjevanje"/>
    <tableColumn id="5" xr3:uid="{B0F7D351-C646-4DF1-8E02-4CD4A6E765C9}" name="Datum statusa" dataDxfId="1624" totalsRowDxfId="1623" dataCellStyle="Normal_Programi dela 2011 Elektro Sprotno dopolnjevanje"/>
  </tableColumns>
  <tableStyleInfo name="TableStyleMedium18" showFirstColumn="0" showLastColumn="0" showRowStripes="1" showColumnStripes="0"/>
</table>
</file>

<file path=xl/tables/table1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0" xr:uid="{27A2A69C-62C2-458F-8C74-903C3E6B6F92}" name="TabelaIZL3.2" displayName="TabelaIZL3.2" ref="A70:D78" totalsRowCount="1" headerRowDxfId="1622" dataDxfId="1620" totalsRowDxfId="1619" headerRowBorderDxfId="1621" dataCellStyle="Normal_Programi dela 2011 Elektro Sprotno dopolnjevanje">
  <tableColumns count="4">
    <tableColumn id="1" xr3:uid="{88679567-1632-4213-8295-9F267E143060}" name="Referenčna oznaka" totalsRowLabel="Skupno število" dataDxfId="1618" totalsRowDxfId="1617" dataCellStyle="Normal_Programi dela 2011 Elektro Sprotno dopolnjevanje"/>
    <tableColumn id="2" xr3:uid="{5C5FBD73-1D98-4B91-BF2B-811B0FB79028}" name="Strani" totalsRowFunction="sum" dataDxfId="1616" totalsRowDxfId="1615" dataCellStyle="Normal_Programi dela 2011 Elektro Sprotno dopolnjevanje"/>
    <tableColumn id="3" xr3:uid="{7C822127-EC68-46A0-ADF7-FDEA5D4BE2F1}" name="Naslov" totalsRowFunction="count" dataDxfId="1614" totalsRowDxfId="1613" dataCellStyle="Normal_Programi dela 2011 Elektro Sprotno dopolnjevanje"/>
    <tableColumn id="4" xr3:uid="{4442B771-25EE-4149-A128-081ACDB88AFF}" name="Opomba" dataDxfId="1612" totalsRowDxfId="1611" dataCellStyle="Normal_Programi dela 2011 Elektro Sprotno dopolnjevanje"/>
  </tableColumns>
  <tableStyleInfo name="TableStyleMedium18" showFirstColumn="0" showLastColumn="0" showRowStripes="1" showColumnStripes="0"/>
</table>
</file>

<file path=xl/tables/table1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1" xr:uid="{AE9F7038-2FA0-4CD8-8567-54430CE78CA6}" name="TabelaMEE2.2" displayName="TabelaMEE2.2" ref="A43:D47" totalsRowCount="1" headerRowDxfId="1610" dataDxfId="1608" totalsRowDxfId="1607" headerRowBorderDxfId="1609" dataCellStyle="Normal_Programi dela 2011 Elektro Sprotno dopolnjevanje">
  <tableColumns count="4">
    <tableColumn id="1" xr3:uid="{BF90CD51-8117-4149-807E-945B9C386F7E}" name="Referenčna oznaka" totalsRowLabel="Skupno število" dataDxfId="1606" totalsRowDxfId="1605" dataCellStyle="Normal_Programi dela 2011 Elektro Sprotno dopolnjevanje"/>
    <tableColumn id="2" xr3:uid="{B7950784-B793-4295-B00D-2689AF7729D2}" name="Strani" totalsRowFunction="sum" dataDxfId="1604" totalsRowDxfId="1603" dataCellStyle="Normal_Programi dela 2011 Elektro Sprotno dopolnjevanje"/>
    <tableColumn id="3" xr3:uid="{30172F8E-6DD5-4FDC-A937-A66B650CF8D8}" name="Naslov" totalsRowFunction="count" dataDxfId="1602" totalsRowDxfId="1601" dataCellStyle="Normal_Programi dela 2011 Elektro Sprotno dopolnjevanje"/>
    <tableColumn id="4" xr3:uid="{95E3C43D-E42D-4A4C-9158-EBAFEA7533CE}" name="Opomba" dataDxfId="1600" totalsRowDxfId="1599" dataCellStyle="Normal_Programi dela 2011 Elektro Sprotno dopolnjevanje"/>
  </tableColumns>
  <tableStyleInfo name="TableStyleMedium18" showFirstColumn="0" showLastColumn="0" showRowStripes="1" showColumnStripes="0"/>
</table>
</file>

<file path=xl/tables/table1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2" xr:uid="{E3204240-70B3-42ED-AAAC-D8665E65F623}" name="TabelaMEE2.3" displayName="TabelaMEE2.3" ref="A50:D54" totalsRowCount="1" headerRowDxfId="1598" dataDxfId="1596" totalsRowDxfId="1595" headerRowBorderDxfId="1597" dataCellStyle="Normal_Programi dela 2011 Elektro Sprotno dopolnjevanje">
  <tableColumns count="4">
    <tableColumn id="1" xr3:uid="{0F118EAC-24BB-4356-AE11-3E84F6C03C66}" name="Referenčna oznaka" totalsRowLabel="Skupno število" dataDxfId="1594" totalsRowDxfId="1593" dataCellStyle="Normal_Programi dela 2011 Elektro Sprotno dopolnjevanje"/>
    <tableColumn id="2" xr3:uid="{414C393D-5182-4D4E-937C-185BD4FD7AFC}" name="Strani" totalsRowFunction="sum" dataDxfId="1592" totalsRowDxfId="1591" dataCellStyle="Normal_Programi dela 2011 Elektro Sprotno dopolnjevanje"/>
    <tableColumn id="3" xr3:uid="{E89C3F85-18B6-4CEB-89A4-B253AE964C0C}" name="Naslov" totalsRowFunction="count" dataDxfId="1590" totalsRowDxfId="1589" dataCellStyle="Normal_Programi dela 2011 Elektro Sprotno dopolnjevanje"/>
    <tableColumn id="4" xr3:uid="{A8CA6957-3CDE-45F2-8B8F-BC967E69D704}" name="Opomba" dataDxfId="1588" totalsRowDxfId="1587" dataCellStyle="Normal_Programi dela 2011 Elektro Sprotno dopolnjevanje"/>
  </tableColumns>
  <tableStyleInfo name="TableStyleMedium18" showFirstColumn="0" showLastColumn="0" showRowStripes="1" showColumnStripes="0"/>
</table>
</file>

<file path=xl/tables/table1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3" xr:uid="{EE8805D7-92A3-4590-A19A-EC47824CEC8C}" name="TabelaMEE3.1" displayName="TabelaMEE3.1" ref="A58:D62" totalsRowCount="1" headerRowDxfId="1586" dataDxfId="1584" totalsRowDxfId="1583" headerRowBorderDxfId="1585" dataCellStyle="Normal_Programi dela 2011 Elektro Sprotno dopolnjevanje">
  <tableColumns count="4">
    <tableColumn id="1" xr3:uid="{7568D68E-5244-4DAB-A530-049ABFF7C6D3}" name="Referenčna oznaka" totalsRowLabel="Skupno število" dataDxfId="1582" totalsRowDxfId="1581" dataCellStyle="Normal_Programi dela 2011 Elektro Sprotno dopolnjevanje"/>
    <tableColumn id="2" xr3:uid="{AAD7D7EA-55D4-435D-B939-C82AC38703B7}" name="Strani" totalsRowFunction="sum" dataDxfId="1580" totalsRowDxfId="1579" dataCellStyle="Normal_Programi dela 2011 Elektro Sprotno dopolnjevanje"/>
    <tableColumn id="3" xr3:uid="{CB2366B1-5589-4843-992A-2F22D911E937}" name="Naslov" totalsRowFunction="count" dataDxfId="1578" totalsRowDxfId="1577" dataCellStyle="Normal_Programi dela 2011 Elektro Sprotno dopolnjevanje"/>
    <tableColumn id="4" xr3:uid="{62AD2FE6-D8F4-480A-A848-0BDFD2AB8984}" name="Opomba" dataDxfId="1576" totalsRowDxfId="1575" dataCellStyle="Normal_Programi dela 2011 Elektro Sprotno dopolnjevanje"/>
  </tableColumns>
  <tableStyleInfo name="TableStyleMedium18" showFirstColumn="0" showLastColumn="0" showRowStripes="1" showColumnStripes="0"/>
</table>
</file>

<file path=xl/tables/table1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4" xr:uid="{937C83C5-54E5-495D-B35A-5CBF2ABA4644}" name="TabelaMEE4" displayName="TabelaMEE4" ref="A72:D81" totalsRowCount="1" headerRowDxfId="1574" dataDxfId="1572" totalsRowDxfId="1570" headerRowBorderDxfId="1573" tableBorderDxfId="1571" headerRowCellStyle="Normal_Programi dela 2011 Elektro Sprotno dopolnjevanje" dataCellStyle="Normal_Programi dela 2011 Elektro Sprotno dopolnjevanje">
  <sortState xmlns:xlrd2="http://schemas.microsoft.com/office/spreadsheetml/2017/richdata2" ref="A73:D80">
    <sortCondition ref="B72:B80"/>
  </sortState>
  <tableColumns count="4">
    <tableColumn id="4" xr3:uid="{EF650698-4C3B-4A77-AE48-78D3D7A842CD}" name="Strokovnjaki" totalsRowLabel="Skupno število" dataDxfId="1569" totalsRowDxfId="52" dataCellStyle="Normal_Programi dela 2011 Elektro Sprotno dopolnjevanje"/>
    <tableColumn id="3" xr3:uid="{2EB3ABBA-E261-469B-969E-6741984E9618}" name="TDT" totalsRowFunction="count" dataDxfId="1568" totalsRowDxfId="51" dataCellStyle="Normal_Programi dela 2011 Elektro Sprotno dopolnjevanje"/>
    <tableColumn id="1" xr3:uid="{4DE8DD26-5636-4DA0-B8C6-CE7175221AE1}" name="Ime TDT" dataDxfId="1567" totalsRowDxfId="50" dataCellStyle="Normal_Programi dela 2011 Elektro Sprotno dopolnjevanje"/>
    <tableColumn id="2" xr3:uid="{7DA559E2-B736-448A-A0A5-1409B59651F7}" name="Opomba" dataDxfId="1566" totalsRowDxfId="49" dataCellStyle="Normal_Programi dela 2011 Elektro Sprotno dopolnjevanje"/>
  </tableColumns>
  <tableStyleInfo name="TableStyleMedium18" showFirstColumn="0" showLastColumn="0" showRowStripes="1" showColumnStripes="0"/>
</table>
</file>

<file path=xl/tables/table1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5" xr:uid="{CE755346-E9C1-4922-8214-19B87C163955}" name="TabelaMEE2.1" displayName="TabelaMEE2.1" ref="A21:E40" totalsRowCount="1" headerRowDxfId="1565" dataDxfId="1564" totalsRowDxfId="1563" headerRowCellStyle="Normal_Programi dela 2011 Elektro Sprotno dopolnjevanje" dataCellStyle="Normal_Programi dela 2011 Elektro Sprotno dopolnjevanje">
  <tableColumns count="5">
    <tableColumn id="4" xr3:uid="{1099FC65-162A-4F92-9550-9CF9390D2853}" name="Izvorni TC,SC" totalsRowLabel="Skupno število" dataDxfId="1562" totalsRowDxfId="1561" dataCellStyle="Normal_Programi dela 2011 Elektro Sprotno dopolnjevanje"/>
    <tableColumn id="1" xr3:uid="{F875098A-178F-4254-B975-CD391A506D1C}" name="Številka projekta" totalsRowFunction="count" dataDxfId="1560" totalsRowDxfId="1559" dataCellStyle="Normal_Programi dela 2011 Elektro Sprotno dopolnjevanje"/>
    <tableColumn id="2" xr3:uid="{4F3FFA8F-CA75-4E2A-9890-60D149934566}" name="Referenčna oznaka" dataDxfId="1558" totalsRowDxfId="1557" dataCellStyle="Normal_Programi dela 2011 Elektro Sprotno dopolnjevanje"/>
    <tableColumn id="3" xr3:uid="{5DA87D24-4390-4E7F-8A36-8F004866CCA1}" name="Stopnja" dataDxfId="1556" totalsRowDxfId="1555" dataCellStyle="Normal_Programi dela 2011 Elektro Sprotno dopolnjevanje"/>
    <tableColumn id="5" xr3:uid="{793DB237-7C33-4AEC-B893-BA02F2B53496}" name="Naslov" dataDxfId="1554" totalsRowDxfId="1553" dataCellStyle="Normal_Programi dela 2011 Elektro Sprotno dopolnjevanje"/>
  </tableColumns>
  <tableStyleInfo name="TableStyleMedium18" showFirstColumn="0" showLastColumn="0" showRowStripes="1" showColumnStripes="0"/>
</table>
</file>

<file path=xl/tables/table1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6" xr:uid="{8B91F767-9B0A-4AE8-915D-654BE40A0597}" name="TabelaMEE1" displayName="TabelaMEE1" ref="A13:E16" totalsRowCount="1" headerRowDxfId="1552" dataDxfId="1551" totalsRowDxfId="1550" dataCellStyle="Normal_Programi dela 2011 Elektro Sprotno dopolnjevanje">
  <tableColumns count="5">
    <tableColumn id="2" xr3:uid="{F164881E-5930-4162-8CDE-9AD2EB2B901A}" name="Organizacija" totalsRowLabel="Skupno število" dataDxfId="1549" totalsRowDxfId="1548" dataCellStyle="Normal_Programi dela 2011 Elektro Sprotno dopolnjevanje"/>
    <tableColumn id="1" xr3:uid="{19F53405-79A1-4E12-8E7C-91C3632F4926}" name="Oznaka tujega TC, SC" totalsRowFunction="count" dataDxfId="1547" totalsRowDxfId="1546"/>
    <tableColumn id="3" xr3:uid="{5DC708A8-144B-451B-A811-83677B0CB0CD}" name="Ime tujega TC, SC" dataDxfId="1545" totalsRowDxfId="1544" dataCellStyle="Normal_Programi dela 2011 Elektro Sprotno dopolnjevanje"/>
    <tableColumn id="4" xr3:uid="{A45206D3-1686-45A7-9E1F-913D20484880}" name="Status članstva" dataDxfId="1543" totalsRowDxfId="1542" dataCellStyle="Normal_Programi dela 2011 Elektro Sprotno dopolnjevanje"/>
    <tableColumn id="5" xr3:uid="{692258EA-88ED-4219-9DD6-6831604B3D44}" name="Datum statusa" dataDxfId="1541" totalsRowDxfId="1540" dataCellStyle="Normal_Programi dela 2011 Elektro Sprotno dopolnjevanje"/>
  </tableColumns>
  <tableStyleInfo name="TableStyleMedium18"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F5B2DCAB-1A0D-449A-B749-EE5C4D592347}" name="TabelaBLC3.2" displayName="TabelaBLC3.2" ref="A55:D59" totalsRowCount="1" headerRowDxfId="3065" dataDxfId="3063" totalsRowDxfId="3062" headerRowBorderDxfId="3064" dataCellStyle="Normal_Programi dela 2011 Elektro Sprotno dopolnjevanje">
  <tableColumns count="4">
    <tableColumn id="1" xr3:uid="{09455342-7A40-4C77-B2AA-DA359ACBEA2B}" name="Referenčna oznaka" totalsRowLabel="Skupno število" dataDxfId="3061" totalsRowDxfId="3060" dataCellStyle="Normal_Programi dela 2011 Elektro Sprotno dopolnjevanje"/>
    <tableColumn id="2" xr3:uid="{B051442D-BF53-4433-85C5-69C3359CBA9A}" name="Strani" totalsRowFunction="sum" dataDxfId="3059" totalsRowDxfId="3058" dataCellStyle="Normal_Programi dela 2011 Elektro Sprotno dopolnjevanje"/>
    <tableColumn id="3" xr3:uid="{EC09C446-D533-49E6-B5FF-264DACB9CC83}" name="Naslov" totalsRowFunction="count" dataDxfId="3057" totalsRowDxfId="3056" dataCellStyle="Normal_Programi dela 2011 Elektro Sprotno dopolnjevanje"/>
    <tableColumn id="4" xr3:uid="{50E71E5A-39EE-4A55-ADCE-D0D2F73E1EF0}" name="Opomba" dataDxfId="3055" totalsRowDxfId="3054" dataCellStyle="Normal_Programi dela 2011 Elektro Sprotno dopolnjevanje"/>
  </tableColumns>
  <tableStyleInfo name="TableStyleMedium18" showFirstColumn="0" showLastColumn="0" showRowStripes="1" showColumnStripes="0"/>
</table>
</file>

<file path=xl/tables/table1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7" xr:uid="{858C84E7-D777-43A3-B217-57621CC37665}" name="TabelaMEE3.2" displayName="TabelaMEE3.2" ref="A65:D69" totalsRowCount="1" headerRowDxfId="1539" dataDxfId="1537" totalsRowDxfId="1536" headerRowBorderDxfId="1538" dataCellStyle="Normal_Programi dela 2011 Elektro Sprotno dopolnjevanje">
  <tableColumns count="4">
    <tableColumn id="1" xr3:uid="{285D0671-EF1D-4837-82BD-25A1B0F74CC2}" name="Referenčna oznaka" totalsRowLabel="Skupno število" dataDxfId="1535" totalsRowDxfId="1534" dataCellStyle="Normal_Programi dela 2011 Elektro Sprotno dopolnjevanje"/>
    <tableColumn id="2" xr3:uid="{C5FBB24C-1059-4692-A588-18EA1E6BEFCF}" name="Strani" totalsRowFunction="sum" dataDxfId="1533" totalsRowDxfId="1532" dataCellStyle="Normal_Programi dela 2011 Elektro Sprotno dopolnjevanje"/>
    <tableColumn id="3" xr3:uid="{D01B53E1-701D-4C91-A81D-4A34A99C97B3}" name="Naslov" totalsRowFunction="count" dataDxfId="1531" totalsRowDxfId="1530" dataCellStyle="Normal_Programi dela 2011 Elektro Sprotno dopolnjevanje"/>
    <tableColumn id="4" xr3:uid="{F641BD6B-AC2B-4580-A08F-9BCFD5A7D227}" name="Opomba" dataDxfId="1529" totalsRowDxfId="1528" dataCellStyle="Normal_Programi dela 2011 Elektro Sprotno dopolnjevanje"/>
  </tableColumns>
  <tableStyleInfo name="TableStyleMedium18" showFirstColumn="0" showLastColumn="0" showRowStripes="1" showColumnStripes="0"/>
</table>
</file>

<file path=xl/tables/table1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8" xr:uid="{81B72057-7866-4343-BFFB-E532C1FF5B90}" name="TabelaMOV2.2" displayName="TabelaMOV2.2" ref="A197:D201" totalsRowCount="1" headerRowDxfId="1527" dataDxfId="1525" totalsRowDxfId="1524" headerRowBorderDxfId="1526" dataCellStyle="Normal_Programi dela 2011 Elektro Sprotno dopolnjevanje">
  <tableColumns count="4">
    <tableColumn id="1" xr3:uid="{38E5472E-D3D3-4778-96D1-E3CF64487961}" name="Referenčna oznaka" totalsRowLabel="Skupno število" dataDxfId="1523" totalsRowDxfId="1522" dataCellStyle="Normal_Programi dela 2011 Elektro Sprotno dopolnjevanje"/>
    <tableColumn id="2" xr3:uid="{675783AB-EFC6-4D6C-939E-9515E4DCD9D3}" name="Strani" totalsRowFunction="sum" dataDxfId="1521" totalsRowDxfId="1520" dataCellStyle="Normal_Programi dela 2011 Elektro Sprotno dopolnjevanje"/>
    <tableColumn id="3" xr3:uid="{E8ABE723-30C3-427E-BCFB-0DB87ACEDEBF}" name="Naslov" totalsRowFunction="count" dataDxfId="1519" totalsRowDxfId="1518" dataCellStyle="Normal_Programi dela 2011 Elektro Sprotno dopolnjevanje"/>
    <tableColumn id="4" xr3:uid="{48969D8D-A719-4609-8341-4736AB330F1D}" name="Opomba" dataDxfId="1517" totalsRowDxfId="1516" dataCellStyle="Normal_Programi dela 2011 Elektro Sprotno dopolnjevanje"/>
  </tableColumns>
  <tableStyleInfo name="TableStyleMedium18" showFirstColumn="0" showLastColumn="0" showRowStripes="1" showColumnStripes="0"/>
</table>
</file>

<file path=xl/tables/table1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9" xr:uid="{003A626F-88B2-4CFB-B860-D16C5C1D2657}" name="TabelaMOV2.3" displayName="TabelaMOV2.3" ref="A204:D208" totalsRowCount="1" headerRowDxfId="1515" dataDxfId="1513" totalsRowDxfId="1512" headerRowBorderDxfId="1514" dataCellStyle="Normal_Programi dela 2011 Elektro Sprotno dopolnjevanje">
  <tableColumns count="4">
    <tableColumn id="1" xr3:uid="{6D73DA0F-3411-4337-BEDA-7061BE652E77}" name="Referenčna oznaka" totalsRowLabel="Skupno število" dataDxfId="1511" totalsRowDxfId="1510" dataCellStyle="Normal_Programi dela 2011 Elektro Sprotno dopolnjevanje"/>
    <tableColumn id="2" xr3:uid="{26096CCD-D00D-41FB-B403-6856844EF35F}" name="Strani" totalsRowFunction="sum" dataDxfId="1509" totalsRowDxfId="1508" dataCellStyle="Normal_Programi dela 2011 Elektro Sprotno dopolnjevanje"/>
    <tableColumn id="3" xr3:uid="{1658341B-2A07-489C-906B-0402923BAE31}" name="Naslov" totalsRowFunction="count" dataDxfId="1507" totalsRowDxfId="1506" dataCellStyle="Normal_Programi dela 2011 Elektro Sprotno dopolnjevanje"/>
    <tableColumn id="4" xr3:uid="{0A1929C8-BA7B-43CB-B8DB-A48BDE4E7A3B}" name="Opomba" dataDxfId="1505" totalsRowDxfId="1504" dataCellStyle="Normal_Programi dela 2011 Elektro Sprotno dopolnjevanje"/>
  </tableColumns>
  <tableStyleInfo name="TableStyleMedium18" showFirstColumn="0" showLastColumn="0" showRowStripes="1" showColumnStripes="0"/>
</table>
</file>

<file path=xl/tables/table1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0" xr:uid="{CAC7D339-D61D-4FDB-A642-92ACBFCCE803}" name="TabelaMOV3.1" displayName="TabelaMOV3.1" ref="A212:D216" totalsRowCount="1" headerRowDxfId="1503" dataDxfId="1501" totalsRowDxfId="1500" headerRowBorderDxfId="1502" dataCellStyle="Normal_Programi dela 2011 Elektro Sprotno dopolnjevanje">
  <tableColumns count="4">
    <tableColumn id="1" xr3:uid="{97B02977-5F98-4799-8BD6-D35B1BEE73E8}" name="Referenčna oznaka" totalsRowLabel="Skupno število" dataDxfId="1499" totalsRowDxfId="1498" dataCellStyle="Normal_Programi dela 2011 Elektro Sprotno dopolnjevanje"/>
    <tableColumn id="2" xr3:uid="{E22A2773-1033-4C48-87E2-950C20779F81}" name="Strani" totalsRowFunction="sum" dataDxfId="1497" totalsRowDxfId="1496" dataCellStyle="Normal_Programi dela 2011 Elektro Sprotno dopolnjevanje"/>
    <tableColumn id="3" xr3:uid="{58C1C46C-8DD5-4EE8-8E27-45CCC7D569A3}" name="Naslov" totalsRowFunction="count" dataDxfId="1495" totalsRowDxfId="1494" dataCellStyle="Normal_Programi dela 2011 Elektro Sprotno dopolnjevanje"/>
    <tableColumn id="4" xr3:uid="{F917EA2C-8CC5-494F-AC16-2F21A56AE13C}" name="Opomba" dataDxfId="1493" totalsRowDxfId="1492" dataCellStyle="Normal_Programi dela 2011 Elektro Sprotno dopolnjevanje"/>
  </tableColumns>
  <tableStyleInfo name="TableStyleMedium18" showFirstColumn="0" showLastColumn="0" showRowStripes="1" showColumnStripes="0"/>
</table>
</file>

<file path=xl/tables/table1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1" xr:uid="{34277BED-5D75-40DF-ABA4-E5BCF445EE70}" name="TabelaMOV4" displayName="TabelaMOV4" ref="A230:D243" totalsRowCount="1" headerRowDxfId="1491" dataDxfId="1489" totalsRowDxfId="1487" headerRowBorderDxfId="1490" tableBorderDxfId="1488" headerRowCellStyle="Normal_Programi dela 2011 Elektro Sprotno dopolnjevanje" dataCellStyle="Normal_Programi dela 2011 Elektro Sprotno dopolnjevanje">
  <tableColumns count="4">
    <tableColumn id="4" xr3:uid="{1456FF99-EBB6-4C0C-A2B3-CC714CB0156B}" name="Strokovnjaki" totalsRowLabel="Skupno število" dataDxfId="1486" totalsRowDxfId="48" dataCellStyle="Normal_Programi dela 2011 Elektro Sprotno dopolnjevanje"/>
    <tableColumn id="3" xr3:uid="{57446DBE-BFC4-494C-BAF1-6609E78948C3}" name="TDT" totalsRowFunction="count" dataDxfId="1485" totalsRowDxfId="47" dataCellStyle="Normal_Programi dela 2011 Elektro Sprotno dopolnjevanje"/>
    <tableColumn id="1" xr3:uid="{5495F969-FEC8-4553-B735-C5324D837256}" name="Ime TDT" dataDxfId="1484" totalsRowDxfId="46" dataCellStyle="Normal_Programi dela 2011 Elektro Sprotno dopolnjevanje"/>
    <tableColumn id="2" xr3:uid="{8D52AE9C-20F3-4328-8F3C-43C8AFE27D73}" name="Opomba" dataDxfId="1483" totalsRowDxfId="45" dataCellStyle="Normal_Programi dela 2011 Elektro Sprotno dopolnjevanje"/>
  </tableColumns>
  <tableStyleInfo name="TableStyleMedium18" showFirstColumn="0" showLastColumn="0" showRowStripes="1" showColumnStripes="0"/>
</table>
</file>

<file path=xl/tables/table1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2" xr:uid="{8DC95CF0-C02F-4EEB-B0B4-A51D5083EB37}" name="TabelaMOV2.1" displayName="TabelaMOV2.1" ref="A38:E194" totalsRowCount="1" headerRowDxfId="1482" dataDxfId="1481" totalsRowDxfId="1480" headerRowCellStyle="Normal_Programi dela 2011 Elektro Sprotno dopolnjevanje" dataCellStyle="Normal_Programi dela 2011 Elektro Sprotno dopolnjevanje">
  <tableColumns count="5">
    <tableColumn id="4" xr3:uid="{A14F85FE-BB2F-4E7A-BE56-EEDE59752F88}" name="Izvorni TC,SC" totalsRowLabel="Skupno število" dataDxfId="1479" totalsRowDxfId="1478" dataCellStyle="Normal_Programi dela 2011 Elektro Sprotno dopolnjevanje"/>
    <tableColumn id="1" xr3:uid="{855AC3F5-9C36-4B71-8DA0-9C9967FF49A9}" name="Številka projekta" totalsRowFunction="count" dataDxfId="1477" totalsRowDxfId="1476" dataCellStyle="Normal_Programi dela 2011 Elektro Sprotno dopolnjevanje"/>
    <tableColumn id="2" xr3:uid="{98AE1BCC-BFE5-4ABA-9B0B-8620184E7B04}" name="Referenčna oznaka" dataDxfId="1475" totalsRowDxfId="1474" dataCellStyle="Normal_Programi dela 2011 Elektro Sprotno dopolnjevanje"/>
    <tableColumn id="3" xr3:uid="{7ECA6CA3-1D55-44CF-B5FE-FFC1BAEFF453}" name="Stopnja" dataDxfId="1473" totalsRowDxfId="1472" dataCellStyle="Normal_Programi dela 2011 Elektro Sprotno dopolnjevanje"/>
    <tableColumn id="5" xr3:uid="{4CF17739-2AEF-4468-A285-7B77F595FBDF}" name="Naslov" dataDxfId="1471" totalsRowDxfId="1470" dataCellStyle="Normal_Programi dela 2011 Elektro Sprotno dopolnjevanje"/>
  </tableColumns>
  <tableStyleInfo name="TableStyleMedium18" showFirstColumn="0" showLastColumn="0" showRowStripes="1" showColumnStripes="0"/>
</table>
</file>

<file path=xl/tables/table1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3" xr:uid="{88FD2B9C-A4CB-45DA-BEBE-BF15C90E86BB}" name="TabelaMOV1" displayName="TabelaMOV1" ref="A13:E33" totalsRowCount="1" headerRowDxfId="1469" dataDxfId="1468" totalsRowDxfId="1467" dataCellStyle="Normal_Programi dela 2011 Elektro Sprotno dopolnjevanje">
  <tableColumns count="5">
    <tableColumn id="2" xr3:uid="{1045B93E-310B-4C60-A037-A90AD8FF5BF2}" name="Organizacija" totalsRowLabel="Skupno število" dataDxfId="1466" totalsRowDxfId="1465" dataCellStyle="Normal_Programi dela 2011 Elektro Sprotno dopolnjevanje"/>
    <tableColumn id="1" xr3:uid="{E8A167A0-D013-48FB-892E-C3DDAB9299C7}" name="Oznaka tujega TC, SC" totalsRowFunction="count" dataDxfId="1464" totalsRowDxfId="1463"/>
    <tableColumn id="3" xr3:uid="{9CA98F02-F7C1-4C68-B888-965E26E5E679}" name="Ime tujega TC, SC" dataDxfId="1462" totalsRowDxfId="1461" dataCellStyle="Normal_Programi dela 2011 Elektro Sprotno dopolnjevanje"/>
    <tableColumn id="4" xr3:uid="{5E6780CE-FD8F-489B-9390-76835EFB359F}" name="Status članstva" dataDxfId="1460" totalsRowDxfId="1459" dataCellStyle="Normal_Programi dela 2011 Elektro Sprotno dopolnjevanje"/>
    <tableColumn id="5" xr3:uid="{C19FC0B0-5B3A-4E68-8513-CCE0C32F86C1}" name="Datum statusa" dataDxfId="1458" totalsRowDxfId="1457" dataCellStyle="Normal_Programi dela 2011 Elektro Sprotno dopolnjevanje"/>
  </tableColumns>
  <tableStyleInfo name="TableStyleMedium18" showFirstColumn="0" showLastColumn="0" showRowStripes="1" showColumnStripes="0"/>
</table>
</file>

<file path=xl/tables/table1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4" xr:uid="{E5B20495-8934-4011-93EB-26A28C318ADF}" name="TabelaMOV3.2" displayName="TabelaMOV3.2" ref="A219:D227" totalsRowCount="1" headerRowDxfId="1456" totalsRowDxfId="1454" headerRowBorderDxfId="1455">
  <tableColumns count="4">
    <tableColumn id="1" xr3:uid="{4C769E51-9C21-4D71-9B5B-FE237ADA6B9E}" name="Referenčna oznaka" totalsRowLabel="Skupno število" dataDxfId="1453" totalsRowDxfId="1452" dataCellStyle="Normal_Programi dela 2011 Elektro Sprotno dopolnjevanje"/>
    <tableColumn id="2" xr3:uid="{37E39BBC-D1A5-4865-933B-41EF389696E1}" name="Strani" totalsRowFunction="sum" dataDxfId="1451" totalsRowDxfId="1450" dataCellStyle="Normal_Programi dela 2011 Elektro Sprotno dopolnjevanje"/>
    <tableColumn id="3" xr3:uid="{0C4072FD-7D6C-42B5-B398-9A63F144AF68}" name="Naslov" totalsRowFunction="count" dataDxfId="1449" totalsRowDxfId="1448" dataCellStyle="Normal_Programi dela 2011 Elektro Sprotno dopolnjevanje"/>
    <tableColumn id="4" xr3:uid="{A7792B30-B718-47BE-AF61-95849B2A6C1D}" name="Opomba" dataDxfId="1447" totalsRowDxfId="1446" dataCellStyle="Normal_Programi dela 2011 Elektro Sprotno dopolnjevanje"/>
  </tableColumns>
  <tableStyleInfo name="TableStyleMedium18" showFirstColumn="0" showLastColumn="0" showRowStripes="1" showColumnStripes="0"/>
</table>
</file>

<file path=xl/tables/table1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5" xr:uid="{4F3ACCC1-F9C0-4B62-8D33-96DD24AE9588}" name="TabelaMOC2.2" displayName="TabelaMOC2.2" ref="A249:D253" totalsRowCount="1" headerRowDxfId="1445" dataDxfId="1443" totalsRowDxfId="1442" headerRowBorderDxfId="1444" dataCellStyle="Normal_Programi dela 2011 Elektro Sprotno dopolnjevanje">
  <tableColumns count="4">
    <tableColumn id="1" xr3:uid="{A88541CA-0D65-414B-9BC4-092B12367639}" name="Referenčna oznaka" totalsRowLabel="Skupno število" dataDxfId="1441" totalsRowDxfId="1440" dataCellStyle="Normal_Programi dela 2011 Elektro Sprotno dopolnjevanje"/>
    <tableColumn id="2" xr3:uid="{3A6B1331-3A4D-4DFC-9FA4-DEC46F97A604}" name="Strani" totalsRowFunction="sum" dataDxfId="1439" totalsRowDxfId="1438" dataCellStyle="Normal_Programi dela 2011 Elektro Sprotno dopolnjevanje"/>
    <tableColumn id="3" xr3:uid="{87D5BEDE-B88A-4636-8701-75DC63149460}" name="Naslov" totalsRowFunction="count" dataDxfId="1437" totalsRowDxfId="1436" dataCellStyle="Normal_Programi dela 2011 Elektro Sprotno dopolnjevanje"/>
    <tableColumn id="4" xr3:uid="{E267D366-ACC5-4162-BDFB-5591040ACB55}" name="Opomba" dataDxfId="1435" totalsRowDxfId="1434" dataCellStyle="Normal_Programi dela 2011 Elektro Sprotno dopolnjevanje"/>
  </tableColumns>
  <tableStyleInfo name="TableStyleMedium18" showFirstColumn="0" showLastColumn="0" showRowStripes="1" showColumnStripes="0"/>
</table>
</file>

<file path=xl/tables/table1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6" xr:uid="{9F4534C6-C844-4E71-9553-F71AFB68C879}" name="TabelaMOC2.3" displayName="TabelaMOC2.3" ref="A256:D260" totalsRowCount="1" headerRowDxfId="1433" dataDxfId="1431" totalsRowDxfId="1430" headerRowBorderDxfId="1432" dataCellStyle="Normal_Programi dela 2011 Elektro Sprotno dopolnjevanje">
  <tableColumns count="4">
    <tableColumn id="1" xr3:uid="{144CF080-894C-4BAC-82A1-69E1F44F1479}" name="Referenčna oznaka" totalsRowLabel="Skupno število" dataDxfId="1429" totalsRowDxfId="1428" dataCellStyle="Normal_Programi dela 2011 Elektro Sprotno dopolnjevanje"/>
    <tableColumn id="2" xr3:uid="{475D5B30-6F9E-41AF-B9A7-B77B8C820656}" name="Strani" totalsRowFunction="sum" dataDxfId="1427" totalsRowDxfId="1426" dataCellStyle="Normal_Programi dela 2011 Elektro Sprotno dopolnjevanje"/>
    <tableColumn id="3" xr3:uid="{DB92CAB2-968D-42EF-89D1-4F3DF1A4C5F2}" name="Naslov" totalsRowFunction="count" dataDxfId="1425" totalsRowDxfId="1424" dataCellStyle="Normal_Programi dela 2011 Elektro Sprotno dopolnjevanje"/>
    <tableColumn id="4" xr3:uid="{2D1FC87A-1D8E-4A42-B8F3-9802D6A03692}" name="Opomba" dataDxfId="1423" totalsRowDxfId="1422" dataCellStyle="Normal_Programi dela 2011 Elektro Sprotno dopolnjevanje"/>
  </tableColumns>
  <tableStyleInfo name="TableStyleMedium18"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EEFFEE05-56D3-4805-A729-4966EEE6E7F0}" name="TabelaCEV2.2" displayName="TabelaCEV2.2" ref="A57:D61" totalsRowCount="1" headerRowDxfId="3053" dataDxfId="3051" totalsRowDxfId="3050" headerRowBorderDxfId="3052" dataCellStyle="Normal_Programi dela 2011 Elektro Sprotno dopolnjevanje">
  <tableColumns count="4">
    <tableColumn id="1" xr3:uid="{9C47AC27-425A-4F6D-836E-7C978F500439}" name="Referenčna oznaka" totalsRowLabel="Skupno število" dataDxfId="3049" totalsRowDxfId="3048" dataCellStyle="Normal_Programi dela 2011 Elektro Sprotno dopolnjevanje"/>
    <tableColumn id="2" xr3:uid="{C948A95A-E160-4B64-808B-EBAFFF52D27C}" name="Strani" totalsRowFunction="sum" dataDxfId="3047" totalsRowDxfId="3046" dataCellStyle="Normal_Programi dela 2011 Elektro Sprotno dopolnjevanje"/>
    <tableColumn id="3" xr3:uid="{D08B4DCC-034B-4B57-A194-AA9163C2C328}" name="Naslov" totalsRowFunction="count" dataDxfId="3045" totalsRowDxfId="3044" dataCellStyle="Normal_Programi dela 2011 Elektro Sprotno dopolnjevanje"/>
    <tableColumn id="4" xr3:uid="{1F629889-D1DA-4294-8948-AC48A084E4BD}" name="Opomba" dataDxfId="3043" totalsRowDxfId="3042" dataCellStyle="Normal_Programi dela 2011 Elektro Sprotno dopolnjevanje"/>
  </tableColumns>
  <tableStyleInfo name="TableStyleMedium18" showFirstColumn="0" showLastColumn="0" showRowStripes="1" showColumnStripes="0"/>
</table>
</file>

<file path=xl/tables/table1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7" xr:uid="{159D8A99-19A3-40AD-B3A8-CB6E50E10D1A}" name="TabelaMOC3.1" displayName="TabelaMOC3.1" ref="A264:D268" totalsRowCount="1" headerRowDxfId="1421" dataDxfId="1419" totalsRowDxfId="1418" headerRowBorderDxfId="1420" dataCellStyle="Normal_Programi dela 2011 Elektro Sprotno dopolnjevanje">
  <tableColumns count="4">
    <tableColumn id="1" xr3:uid="{ED419402-DA6D-4142-A9E9-1BAC5A373F40}" name="Referenčna oznaka" totalsRowLabel="Skupno število" dataDxfId="1417" totalsRowDxfId="1416" dataCellStyle="Normal_Programi dela 2011 Elektro Sprotno dopolnjevanje"/>
    <tableColumn id="2" xr3:uid="{8360D1C2-5A46-4C3C-8FAE-E5F0863B468B}" name="Strani" totalsRowFunction="sum" dataDxfId="1415" totalsRowDxfId="1414" dataCellStyle="Normal_Programi dela 2011 Elektro Sprotno dopolnjevanje"/>
    <tableColumn id="3" xr3:uid="{E5F27D11-F6D3-4B54-95EB-E64C19B945B7}" name="Naslov" totalsRowFunction="count" dataDxfId="1413" totalsRowDxfId="1412" dataCellStyle="Normal_Programi dela 2011 Elektro Sprotno dopolnjevanje"/>
    <tableColumn id="4" xr3:uid="{635EE519-68EA-4C9F-906F-A2D8A5E456F2}" name="Opomba" dataDxfId="1411" totalsRowDxfId="1410" dataCellStyle="Normal_Programi dela 2011 Elektro Sprotno dopolnjevanje"/>
  </tableColumns>
  <tableStyleInfo name="TableStyleMedium18" showFirstColumn="0" showLastColumn="0" showRowStripes="1" showColumnStripes="0"/>
</table>
</file>

<file path=xl/tables/table1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8" xr:uid="{E1342024-52A6-4A51-B7B1-7F6DAAB9C181}" name="TabelaMOC4" displayName="TabelaMOC4" ref="A278:D282" totalsRowCount="1" headerRowDxfId="1409" dataDxfId="1407" totalsRowDxfId="1405" headerRowBorderDxfId="1408" tableBorderDxfId="1406" headerRowCellStyle="Normal_Programi dela 2011 Elektro Sprotno dopolnjevanje" dataCellStyle="Normal_Programi dela 2011 Elektro Sprotno dopolnjevanje">
  <tableColumns count="4">
    <tableColumn id="4" xr3:uid="{ADEC8C94-987B-4D1A-8C12-904418F44C59}" name="Strokovnjaki" totalsRowLabel="Skupno število" dataDxfId="1404" totalsRowDxfId="1403" dataCellStyle="Normal_Programi dela 2011 Elektro Sprotno dopolnjevanje"/>
    <tableColumn id="3" xr3:uid="{A3251E18-7A6C-4E2C-B002-C6A6D3A90DE8}" name="TDT" totalsRowFunction="count" dataDxfId="1402" totalsRowDxfId="1401" dataCellStyle="Normal_Programi dela 2011 Elektro Sprotno dopolnjevanje"/>
    <tableColumn id="1" xr3:uid="{8F2BB93C-7A6A-4550-A8FA-6BE5A788CB64}" name="Ime TDT" dataDxfId="1400" totalsRowDxfId="1399" dataCellStyle="Normal_Programi dela 2011 Elektro Sprotno dopolnjevanje"/>
    <tableColumn id="2" xr3:uid="{09E695CC-3F6E-4C11-BDE0-45690484A859}" name="Opomba" dataDxfId="1398" totalsRowDxfId="1397" dataCellStyle="Normal_Programi dela 2011 Elektro Sprotno dopolnjevanje"/>
  </tableColumns>
  <tableStyleInfo name="TableStyleMedium18" showFirstColumn="0" showLastColumn="0" showRowStripes="1" showColumnStripes="0"/>
</table>
</file>

<file path=xl/tables/table1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9" xr:uid="{919CA8FA-051E-40D2-BC42-38D785929D3A}" name="TabelaMOC2.1" displayName="TabelaMOC2.1" ref="A100:E246" totalsRowCount="1" headerRowDxfId="1396" dataDxfId="1395" totalsRowDxfId="1394" headerRowCellStyle="Normal_Programi dela 2011 Elektro Sprotno dopolnjevanje" dataCellStyle="Normal_Programi dela 2011 Elektro Sprotno dopolnjevanje">
  <tableColumns count="5">
    <tableColumn id="4" xr3:uid="{3B59B2F8-3043-467D-8ADC-7317123E6AF9}" name="Izvorni TC,SC" totalsRowLabel="Skupno število" dataDxfId="1393" totalsRowDxfId="1392" dataCellStyle="Normal_Programi dela 2011 Elektro Sprotno dopolnjevanje"/>
    <tableColumn id="1" xr3:uid="{F7B21930-5F7E-403A-9EC5-4F55B74FA087}" name="Številka projekta" totalsRowFunction="count" dataDxfId="1391" totalsRowDxfId="1390" dataCellStyle="Normal_Programi dela 2011 Elektro Sprotno dopolnjevanje"/>
    <tableColumn id="2" xr3:uid="{33B54F68-5EB4-4E3B-8002-FAFDE0578518}" name="Referenčna oznaka" dataDxfId="1389" totalsRowDxfId="1388" dataCellStyle="Normal_Programi dela 2011 Elektro Sprotno dopolnjevanje"/>
    <tableColumn id="3" xr3:uid="{76DC10A5-EE37-4045-8ABC-F3DF89DB8B94}" name="Stopnja" dataDxfId="1387" totalsRowDxfId="1386" dataCellStyle="Normal_Programi dela 2011 Elektro Sprotno dopolnjevanje"/>
    <tableColumn id="5" xr3:uid="{B3154524-9634-4E7A-B0C9-EB694E7B4153}" name="Naslov" dataDxfId="1385" totalsRowDxfId="1384" dataCellStyle="Normal_Programi dela 2011 Elektro Sprotno dopolnjevanje"/>
  </tableColumns>
  <tableStyleInfo name="TableStyleMedium18" showFirstColumn="0" showLastColumn="0" showRowStripes="1" showColumnStripes="0"/>
</table>
</file>

<file path=xl/tables/table1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0" xr:uid="{99502C0A-766D-4DF3-864D-0DA59A9E11EC}" name="TabelaMOC1" displayName="TabelaMOC1" ref="A13:E95" totalsRowCount="1" headerRowDxfId="1383" dataDxfId="1382" totalsRowDxfId="1381" dataCellStyle="Normal_Programi dela 2011 Elektro Sprotno dopolnjevanje">
  <tableColumns count="5">
    <tableColumn id="2" xr3:uid="{A31681B9-0972-4994-83D8-AF94B6D62B8D}" name="Organizacija" totalsRowLabel="Skupno število" dataDxfId="1380" totalsRowDxfId="1379" dataCellStyle="Normal_Programi dela 2011 Elektro Sprotno dopolnjevanje"/>
    <tableColumn id="1" xr3:uid="{7A63490F-26E8-4C5A-BFC1-D7847210D985}" name="Oznaka tujega TC, SC" totalsRowLabel="26" dataDxfId="1378" totalsRowDxfId="1377"/>
    <tableColumn id="3" xr3:uid="{D1AA9F9F-63FD-4B61-BAAD-EFCACE790191}" name="Ime tujega TC, SC" dataDxfId="1376" totalsRowDxfId="1375" dataCellStyle="Normal_Programi dela 2011 Elektro Sprotno dopolnjevanje"/>
    <tableColumn id="4" xr3:uid="{845269C2-94D7-4508-B995-76128772A5F7}" name="Status članstva" dataDxfId="1374" totalsRowDxfId="1373" dataCellStyle="Normal_Programi dela 2011 Elektro Sprotno dopolnjevanje"/>
    <tableColumn id="5" xr3:uid="{1D8056D3-D35C-404E-A647-664E3C7B19F8}" name="Datum statusa" dataDxfId="1372" totalsRowDxfId="1371" dataCellStyle="Normal_Programi dela 2011 Elektro Sprotno dopolnjevanje"/>
  </tableColumns>
  <tableStyleInfo name="TableStyleMedium18" showFirstColumn="0" showLastColumn="0" showRowStripes="1" showColumnStripes="0"/>
</table>
</file>

<file path=xl/tables/table1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1" xr:uid="{23D6BC9B-E4F7-4AC7-848A-8A66B20CB606}" name="TabelaMOC3.2" displayName="TabelaMOC3.2" ref="A271:D275" totalsRowCount="1" headerRowDxfId="1370" dataDxfId="1368" totalsRowDxfId="1367" headerRowBorderDxfId="1369" dataCellStyle="Normal_Programi dela 2011 Elektro Sprotno dopolnjevanje">
  <tableColumns count="4">
    <tableColumn id="1" xr3:uid="{AE3FCF33-3589-442E-85A9-C727CD152E8A}" name="Referenčna oznaka" totalsRowLabel="Skupno število" dataDxfId="1366" totalsRowDxfId="1365" dataCellStyle="Normal_Programi dela 2011 Elektro Sprotno dopolnjevanje"/>
    <tableColumn id="2" xr3:uid="{1545F5AD-39E4-4118-A8BE-5D3564859D56}" name="Strani" totalsRowFunction="sum" dataDxfId="1364" totalsRowDxfId="1363" dataCellStyle="Normal_Programi dela 2011 Elektro Sprotno dopolnjevanje"/>
    <tableColumn id="3" xr3:uid="{175AEE0E-484E-499B-A1E7-9A48776B9DE7}" name="Naslov" totalsRowFunction="count" dataDxfId="1362" totalsRowDxfId="1361" dataCellStyle="Normal_Programi dela 2011 Elektro Sprotno dopolnjevanje"/>
    <tableColumn id="4" xr3:uid="{C57150A9-3A29-4D83-9ED3-5C5F7DCBEFFB}" name="Opomba" dataDxfId="1360" totalsRowDxfId="1359" dataCellStyle="Normal_Programi dela 2011 Elektro Sprotno dopolnjevanje"/>
  </tableColumns>
  <tableStyleInfo name="TableStyleMedium18" showFirstColumn="0" showLastColumn="0" showRowStripes="1" showColumnStripes="0"/>
</table>
</file>

<file path=xl/tables/table1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2" xr:uid="{27C1955A-E294-4D57-90DD-3A0CF2B2C034}" name="TabelaNTF2.2" displayName="TabelaNTF2.2" ref="A40:D44" totalsRowCount="1" headerRowDxfId="1358" dataDxfId="1356" totalsRowDxfId="1355" headerRowBorderDxfId="1357" dataCellStyle="Normal_Programi dela 2011 Elektro Sprotno dopolnjevanje">
  <tableColumns count="4">
    <tableColumn id="1" xr3:uid="{2C4E8BA8-8139-4A7F-B01A-CE9E3F4966EB}" name="Referenčna oznaka" totalsRowLabel="Skupno število" dataDxfId="1354" totalsRowDxfId="1353" dataCellStyle="Normal_Programi dela 2011 Elektro Sprotno dopolnjevanje"/>
    <tableColumn id="2" xr3:uid="{13D771B4-7873-4352-98DF-8104C5CA4B96}" name="Strani" totalsRowFunction="sum" dataDxfId="1352" totalsRowDxfId="1351" dataCellStyle="Normal_Programi dela 2011 Elektro Sprotno dopolnjevanje"/>
    <tableColumn id="3" xr3:uid="{1EF60440-36BE-4444-B6DD-D9B4FB5D45CC}" name="Naslov" totalsRowFunction="count" dataDxfId="1350" totalsRowDxfId="1349" dataCellStyle="Normal_Programi dela 2011 Elektro Sprotno dopolnjevanje"/>
    <tableColumn id="4" xr3:uid="{6F3E3C16-7983-43C9-BBD3-CB980D97D63B}" name="Opomba" dataDxfId="1348" totalsRowDxfId="1347" dataCellStyle="Normal_Programi dela 2011 Elektro Sprotno dopolnjevanje"/>
  </tableColumns>
  <tableStyleInfo name="TableStyleMedium18" showFirstColumn="0" showLastColumn="0" showRowStripes="1" showColumnStripes="0"/>
</table>
</file>

<file path=xl/tables/table1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3" xr:uid="{9FCE0B33-FF52-4B91-A728-B5826DBB35BC}" name="TabelaNTF2.3" displayName="TabelaNTF2.3" ref="A47:D51" totalsRowCount="1" headerRowDxfId="1346" dataDxfId="1344" totalsRowDxfId="1343" headerRowBorderDxfId="1345" dataCellStyle="Normal_Programi dela 2011 Elektro Sprotno dopolnjevanje">
  <tableColumns count="4">
    <tableColumn id="1" xr3:uid="{FB390A4C-DB71-4D32-9542-17D584BBA219}" name="Referenčna oznaka" totalsRowLabel="Skupno število" dataDxfId="1342" totalsRowDxfId="1341" dataCellStyle="Normal_Programi dela 2011 Elektro Sprotno dopolnjevanje"/>
    <tableColumn id="2" xr3:uid="{DC92ED0F-A38B-40F5-989B-149AB97DA253}" name="Strani" totalsRowFunction="sum" dataDxfId="1340" totalsRowDxfId="1339" dataCellStyle="Normal_Programi dela 2011 Elektro Sprotno dopolnjevanje"/>
    <tableColumn id="3" xr3:uid="{CF806A2D-E05D-4647-B84A-20B6C4F72448}" name="Naslov" totalsRowFunction="count" dataDxfId="1338" totalsRowDxfId="1337" dataCellStyle="Normal_Programi dela 2011 Elektro Sprotno dopolnjevanje"/>
    <tableColumn id="4" xr3:uid="{B9BFBF19-1353-4837-8B6F-BAB768F8895B}" name="Opomba" dataDxfId="1336" totalsRowDxfId="1335" dataCellStyle="Normal_Programi dela 2011 Elektro Sprotno dopolnjevanje"/>
  </tableColumns>
  <tableStyleInfo name="TableStyleMedium18" showFirstColumn="0" showLastColumn="0" showRowStripes="1" showColumnStripes="0"/>
</table>
</file>

<file path=xl/tables/table1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4" xr:uid="{170E2CA7-24CF-45D9-B824-7AE1663E2861}" name="TabelaNTF3.1" displayName="TabelaNTF3.1" ref="A55:D60" totalsRowCount="1" headerRowDxfId="1334" dataDxfId="1332" totalsRowDxfId="1331" headerRowBorderDxfId="1333" dataCellStyle="Normal_Programi dela 2011 Elektro Sprotno dopolnjevanje">
  <tableColumns count="4">
    <tableColumn id="1" xr3:uid="{258DB704-80F2-4D17-9FFB-874312286DC0}" name="Referenčna oznaka" totalsRowLabel="Skupno število" dataDxfId="1330" totalsRowDxfId="1329" dataCellStyle="Normal_Programi dela 2011 Elektro Sprotno dopolnjevanje"/>
    <tableColumn id="2" xr3:uid="{13F2AB8B-F236-4BD6-9BE4-BB79FF22F735}" name="Strani" totalsRowFunction="sum" dataDxfId="1328" totalsRowDxfId="1327" dataCellStyle="Normal_Programi dela 2011 Elektro Sprotno dopolnjevanje"/>
    <tableColumn id="3" xr3:uid="{A4F4BD20-557C-4F79-B214-1958A362D0D8}" name="Naslov" totalsRowFunction="count" dataDxfId="1326" totalsRowDxfId="1325" dataCellStyle="Normal_Programi dela 2011 Elektro Sprotno dopolnjevanje"/>
    <tableColumn id="4" xr3:uid="{724A1295-9287-48ED-894A-49019CE04250}" name="Opomba" dataDxfId="1324" totalsRowDxfId="1323" dataCellStyle="Normal_Programi dela 2011 Elektro Sprotno dopolnjevanje"/>
  </tableColumns>
  <tableStyleInfo name="TableStyleMedium18" showFirstColumn="0" showLastColumn="0" showRowStripes="1" showColumnStripes="0"/>
</table>
</file>

<file path=xl/tables/table1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5" xr:uid="{279869F8-A8A9-40A7-BB23-B94E2D605605}" name="TabelaNTF4" displayName="TabelaNTF4" ref="A70:D74" totalsRowCount="1" headerRowDxfId="1322" dataDxfId="1320" totalsRowDxfId="1318" headerRowBorderDxfId="1321" tableBorderDxfId="1319" headerRowCellStyle="Normal_Programi dela 2011 Elektro Sprotno dopolnjevanje" dataCellStyle="Normal_Programi dela 2011 Elektro Sprotno dopolnjevanje">
  <tableColumns count="4">
    <tableColumn id="4" xr3:uid="{99AD79BE-C942-4DCA-B57A-3263A32D8B2E}" name="Strokovnjaki" totalsRowLabel="Skupno število" dataDxfId="1317" totalsRowDxfId="44" dataCellStyle="Normal_Programi dela 2011 Elektro Sprotno dopolnjevanje"/>
    <tableColumn id="3" xr3:uid="{878EC163-D483-429C-93BA-68BA7718C332}" name="TDT" totalsRowFunction="count" dataDxfId="1316" totalsRowDxfId="43" dataCellStyle="Normal_Programi dela 2011 Elektro Sprotno dopolnjevanje"/>
    <tableColumn id="1" xr3:uid="{A08771B9-7900-44A4-8AD9-B08CBE91E3CF}" name="Ime TDT" dataDxfId="1315" totalsRowDxfId="42" dataCellStyle="Normal_Programi dela 2011 Elektro Sprotno dopolnjevanje"/>
    <tableColumn id="2" xr3:uid="{8BE5CBCD-09D4-4650-A165-084D0099E232}" name="Opomba" dataDxfId="1314" totalsRowDxfId="41" dataCellStyle="Normal_Programi dela 2011 Elektro Sprotno dopolnjevanje"/>
  </tableColumns>
  <tableStyleInfo name="TableStyleMedium18" showFirstColumn="0" showLastColumn="0" showRowStripes="1" showColumnStripes="0"/>
</table>
</file>

<file path=xl/tables/table1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6" xr:uid="{DA14FE52-C474-48A7-B92F-5DAD615F1567}" name="TabelaNTF2.1" displayName="TabelaNTF2.1" ref="A28:E37" totalsRowCount="1" headerRowDxfId="1313" dataDxfId="1312" totalsRowDxfId="1311" headerRowCellStyle="Normal_Programi dela 2011 Elektro Sprotno dopolnjevanje" dataCellStyle="Normal_Programi dela 2011 Elektro Sprotno dopolnjevanje">
  <tableColumns count="5">
    <tableColumn id="4" xr3:uid="{8D0F4D7A-5622-4C19-95B5-696C275DFE4D}" name="Izvorni TC,SC" totalsRowLabel="Skupno število" dataDxfId="1310" totalsRowDxfId="1309" dataCellStyle="Normal_Programi dela 2011 Elektro Sprotno dopolnjevanje"/>
    <tableColumn id="1" xr3:uid="{134C3978-3170-477F-9670-84FEBBEE9FF0}" name="Številka projekta" totalsRowFunction="count" dataDxfId="1308" totalsRowDxfId="1307" dataCellStyle="Normal_Programi dela 2011 Elektro Sprotno dopolnjevanje"/>
    <tableColumn id="2" xr3:uid="{552396F9-EB2D-4434-B706-B30D15D20C96}" name="Referenčna oznaka" dataDxfId="1306" totalsRowDxfId="1305" dataCellStyle="Normal_Programi dela 2011 Elektro Sprotno dopolnjevanje"/>
    <tableColumn id="3" xr3:uid="{62821D64-71C7-4D09-A9A4-82AFC4A02BA6}" name="Stopnja" dataDxfId="1304" totalsRowDxfId="1303" dataCellStyle="Normal_Programi dela 2011 Elektro Sprotno dopolnjevanje"/>
    <tableColumn id="5" xr3:uid="{4F2B3764-BAFF-4358-8E23-9FCE7C3CDDEA}" name="Naslov" dataDxfId="1302" totalsRowDxfId="1301" dataCellStyle="Normal_Programi dela 2011 Elektro Sprotno dopolnjevanje"/>
  </tableColumns>
  <tableStyleInfo name="TableStyleMedium18"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C7E7CC63-1028-4D03-8E9D-F79127A7533C}" name="TabelaCEV2.3" displayName="TabelaCEV2.3" ref="A64:D68" totalsRowCount="1" headerRowDxfId="3041" dataDxfId="3039" totalsRowDxfId="3038" headerRowBorderDxfId="3040" dataCellStyle="Normal_Programi dela 2011 Elektro Sprotno dopolnjevanje">
  <tableColumns count="4">
    <tableColumn id="1" xr3:uid="{2931805A-7660-43D7-BE9C-B659214B2D46}" name="Referenčna oznaka" totalsRowLabel="Skupno število" dataDxfId="3037" totalsRowDxfId="3036" dataCellStyle="Normal_Programi dela 2011 Elektro Sprotno dopolnjevanje"/>
    <tableColumn id="2" xr3:uid="{41B42608-7E38-41BB-8CEF-DD6DA6657ECA}" name="Strani" totalsRowFunction="sum" dataDxfId="3035" totalsRowDxfId="3034" dataCellStyle="Normal_Programi dela 2011 Elektro Sprotno dopolnjevanje"/>
    <tableColumn id="3" xr3:uid="{EE29DAA9-9780-45AC-95FF-7DB9058282EF}" name="Naslov" totalsRowFunction="count" dataDxfId="3033" totalsRowDxfId="3032" dataCellStyle="Normal_Programi dela 2011 Elektro Sprotno dopolnjevanje"/>
    <tableColumn id="4" xr3:uid="{3EDA4FC7-1A74-47D5-A28E-ED522CB8D46A}" name="Opomba" dataDxfId="3031" totalsRowDxfId="3030" dataCellStyle="Normal_Programi dela 2011 Elektro Sprotno dopolnjevanje"/>
  </tableColumns>
  <tableStyleInfo name="TableStyleMedium18" showFirstColumn="0" showLastColumn="0" showRowStripes="1" showColumnStripes="0"/>
</table>
</file>

<file path=xl/tables/table1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7" xr:uid="{FC936B0E-03FD-4715-8B5D-7D52D747D181}" name="TabelaNTF1" displayName="TabelaNTF1" ref="A13:E23" totalsRowCount="1" headerRowDxfId="1300" dataDxfId="1299" totalsRowDxfId="1298" dataCellStyle="Normal_Programi dela 2011 Elektro Sprotno dopolnjevanje">
  <tableColumns count="5">
    <tableColumn id="2" xr3:uid="{D735B1EA-6046-49DD-A0FF-2B5E4BB524F1}" name="Organizacija" totalsRowLabel="Skupno število" dataDxfId="1297" totalsRowDxfId="1296" dataCellStyle="Normal_Programi dela 2011 Elektro Sprotno dopolnjevanje"/>
    <tableColumn id="1" xr3:uid="{ABDB455A-6AAC-45F7-987C-CDFD04E416FF}" name="Oznaka tujega TC, SC" totalsRowFunction="count" dataDxfId="1295" totalsRowDxfId="1294"/>
    <tableColumn id="3" xr3:uid="{4087438C-0AE8-4C4B-B5AF-6252D6024F46}" name="Ime tujega TC, SC" dataDxfId="1293" totalsRowDxfId="1292" dataCellStyle="Normal_Programi dela 2011 Elektro Sprotno dopolnjevanje"/>
    <tableColumn id="4" xr3:uid="{3860A423-0C63-4606-9C63-02C2B5C7075C}" name="Status članstva" dataDxfId="1291" totalsRowDxfId="1290" dataCellStyle="Normal_Programi dela 2011 Elektro Sprotno dopolnjevanje"/>
    <tableColumn id="5" xr3:uid="{BF1B2E26-1E8B-4B0B-AF33-700B4E15E941}" name="Datum statusa" dataDxfId="1289" totalsRowDxfId="1288" dataCellStyle="Normal_Programi dela 2011 Elektro Sprotno dopolnjevanje"/>
  </tableColumns>
  <tableStyleInfo name="TableStyleMedium18" showFirstColumn="0" showLastColumn="0" showRowStripes="1" showColumnStripes="0"/>
</table>
</file>

<file path=xl/tables/table1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8" xr:uid="{9F3A659B-5475-464A-A297-C1390AF28E6E}" name="TabelaNTF3.2" displayName="TabelaNTF3.2" ref="A63:D67" totalsRowCount="1" headerRowDxfId="1287" dataDxfId="1285" totalsRowDxfId="1284" headerRowBorderDxfId="1286" dataCellStyle="Normal_Programi dela 2011 Elektro Sprotno dopolnjevanje">
  <tableColumns count="4">
    <tableColumn id="1" xr3:uid="{7B1A7C7B-239D-4F03-9358-43B0791DB09F}" name="Referenčna oznaka" totalsRowLabel="Skupno število" dataDxfId="1283" totalsRowDxfId="1282" dataCellStyle="Normal_Programi dela 2011 Elektro Sprotno dopolnjevanje"/>
    <tableColumn id="2" xr3:uid="{3AD450C2-6223-442C-8ECD-76E4376C7122}" name="Strani" totalsRowFunction="sum" dataDxfId="1281" totalsRowDxfId="1280" dataCellStyle="Normal_Programi dela 2011 Elektro Sprotno dopolnjevanje"/>
    <tableColumn id="3" xr3:uid="{2CD7D843-1E37-4876-9F95-D6B7967A8AE5}" name="Naslov" totalsRowFunction="count" dataDxfId="1279" totalsRowDxfId="1278" dataCellStyle="Normal_Programi dela 2011 Elektro Sprotno dopolnjevanje"/>
    <tableColumn id="4" xr3:uid="{BF4085B0-0F29-4515-AB0E-90E06AF29DDB}" name="Opomba" dataDxfId="1277" totalsRowDxfId="1276" dataCellStyle="Normal_Programi dela 2011 Elektro Sprotno dopolnjevanje"/>
  </tableColumns>
  <tableStyleInfo name="TableStyleMedium18" showFirstColumn="0" showLastColumn="0" showRowStripes="1" showColumnStripes="0"/>
</table>
</file>

<file path=xl/tables/table1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9" xr:uid="{7F3BDF44-33E6-4BAA-A49A-31B82717D5D7}" name="TabelaNVV2.2" displayName="TabelaNVV2.2" ref="A36:D40" totalsRowCount="1" headerRowDxfId="1275" dataDxfId="1273" totalsRowDxfId="1272" headerRowBorderDxfId="1274" dataCellStyle="Normal_Programi dela 2011 Elektro Sprotno dopolnjevanje">
  <tableColumns count="4">
    <tableColumn id="1" xr3:uid="{862AF499-A998-4E81-902D-CF6172D200F2}" name="Referenčna oznaka" totalsRowLabel="Skupno število" dataDxfId="1271" totalsRowDxfId="1270" dataCellStyle="Normal_Programi dela 2011 Elektro Sprotno dopolnjevanje"/>
    <tableColumn id="2" xr3:uid="{4BCC19F2-629D-4906-82B9-F45D27C4560B}" name="Strani" totalsRowFunction="sum" dataDxfId="1269" totalsRowDxfId="1268" dataCellStyle="Normal_Programi dela 2011 Elektro Sprotno dopolnjevanje"/>
    <tableColumn id="3" xr3:uid="{FBB17A8E-1A0E-422A-A52E-A2600DD5CB18}" name="Naslov" totalsRowFunction="count" dataDxfId="1267" totalsRowDxfId="1266" dataCellStyle="Normal_Programi dela 2011 Elektro Sprotno dopolnjevanje"/>
    <tableColumn id="4" xr3:uid="{C1D5CA84-FCEE-4947-A2AB-45C2285C369D}" name="Opomba" dataDxfId="1265" totalsRowDxfId="1264" dataCellStyle="Normal_Programi dela 2011 Elektro Sprotno dopolnjevanje"/>
  </tableColumns>
  <tableStyleInfo name="TableStyleMedium18" showFirstColumn="0" showLastColumn="0" showRowStripes="1" showColumnStripes="0"/>
</table>
</file>

<file path=xl/tables/table1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0" xr:uid="{C7CA3A78-622B-4B6B-916A-6DC32F02F997}" name="TabelaNVV2.3" displayName="TabelaNVV2.3" ref="A43:D47" totalsRowCount="1" headerRowDxfId="1263" dataDxfId="1261" totalsRowDxfId="1260" headerRowBorderDxfId="1262" dataCellStyle="Normal_Programi dela 2011 Elektro Sprotno dopolnjevanje">
  <tableColumns count="4">
    <tableColumn id="1" xr3:uid="{EC64C666-3C08-4620-8231-A77DE8277577}" name="Referenčna oznaka" totalsRowLabel="Skupno število" dataDxfId="1259" totalsRowDxfId="1258" dataCellStyle="Normal_Programi dela 2011 Elektro Sprotno dopolnjevanje"/>
    <tableColumn id="2" xr3:uid="{8D69042C-17D4-4FE9-9E08-BAEEB9C32920}" name="Strani" totalsRowFunction="sum" dataDxfId="1257" totalsRowDxfId="1256" dataCellStyle="Normal_Programi dela 2011 Elektro Sprotno dopolnjevanje"/>
    <tableColumn id="3" xr3:uid="{F612230E-7BC7-4EAE-8937-9AAFA4AF8CC7}" name="Naslov" totalsRowFunction="count" dataDxfId="1255" totalsRowDxfId="1254" dataCellStyle="Normal_Programi dela 2011 Elektro Sprotno dopolnjevanje"/>
    <tableColumn id="4" xr3:uid="{3D1F5452-E8F5-4C9C-B859-3968C4AD9DE8}" name="Opomba" dataDxfId="1253" totalsRowDxfId="1252" dataCellStyle="Normal_Programi dela 2011 Elektro Sprotno dopolnjevanje"/>
  </tableColumns>
  <tableStyleInfo name="TableStyleMedium18" showFirstColumn="0" showLastColumn="0" showRowStripes="1" showColumnStripes="0"/>
</table>
</file>

<file path=xl/tables/table1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1" xr:uid="{3467B3B6-1E72-4B77-ABD1-27476282DE89}" name="TabelaNVV3.1" displayName="TabelaNVV3.1" ref="A51:D58" totalsRowCount="1" headerRowDxfId="1251" dataDxfId="1249" totalsRowDxfId="1248" headerRowBorderDxfId="1250" dataCellStyle="Normal_Programi dela 2011 Elektro Sprotno dopolnjevanje">
  <tableColumns count="4">
    <tableColumn id="1" xr3:uid="{65BC31E2-874C-47C3-BB50-C41F11FC116D}" name="Referenčna oznaka" totalsRowLabel="Skupno število" dataDxfId="1247" totalsRowDxfId="1246" dataCellStyle="Normal_Programi dela 2011 Elektro Sprotno dopolnjevanje"/>
    <tableColumn id="2" xr3:uid="{2CE3167D-3946-496A-9495-3044779D7A17}" name="Strani" totalsRowFunction="sum" dataDxfId="1245" totalsRowDxfId="1244" dataCellStyle="Normal_Programi dela 2011 Elektro Sprotno dopolnjevanje"/>
    <tableColumn id="3" xr3:uid="{2A7327DC-8030-4DE1-9B23-6A234102958D}" name="Naslov" totalsRowFunction="count" dataDxfId="1243" totalsRowDxfId="1242" dataCellStyle="Normal_Programi dela 2011 Elektro Sprotno dopolnjevanje"/>
    <tableColumn id="4" xr3:uid="{1EAA04E7-B0DE-4F46-AECD-141209A4BA1C}" name="Opomba" dataDxfId="1241" totalsRowDxfId="1240" dataCellStyle="Normal_Programi dela 2011 Elektro Sprotno dopolnjevanje"/>
  </tableColumns>
  <tableStyleInfo name="TableStyleMedium18" showFirstColumn="0" showLastColumn="0" showRowStripes="1" showColumnStripes="0"/>
</table>
</file>

<file path=xl/tables/table1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2" xr:uid="{2EC179E3-68BA-4DF0-ACF2-50DEF1DF93CF}" name="TabelaNVV4" displayName="TabelaNVV4" ref="A68:D73" totalsRowCount="1" headerRowDxfId="1239" dataDxfId="1237" totalsRowDxfId="1235" headerRowBorderDxfId="1238" tableBorderDxfId="1236" headerRowCellStyle="Normal_Programi dela 2011 Elektro Sprotno dopolnjevanje" dataCellStyle="Normal_Programi dela 2011 Elektro Sprotno dopolnjevanje">
  <tableColumns count="4">
    <tableColumn id="4" xr3:uid="{D05F236E-FDC3-4A1D-80C7-42D3404C9E5E}" name="Strokovnjaki" totalsRowLabel="Skupno število" dataDxfId="1234" totalsRowDxfId="40" dataCellStyle="Normal_Programi dela 2011 Elektro Sprotno dopolnjevanje"/>
    <tableColumn id="3" xr3:uid="{BA62BE20-7629-4613-AD74-13FED47D9829}" name="TDT" totalsRowFunction="count" dataDxfId="1233" totalsRowDxfId="39" dataCellStyle="Normal_Programi dela 2011 Elektro Sprotno dopolnjevanje"/>
    <tableColumn id="1" xr3:uid="{6DE82E6E-F9C0-4D56-88E4-02279A93266D}" name="Ime TDT" dataDxfId="1232" totalsRowDxfId="38" dataCellStyle="Normal_Programi dela 2011 Elektro Sprotno dopolnjevanje"/>
    <tableColumn id="2" xr3:uid="{81DB03DF-6863-4380-9B70-EA0C6AFD3B4A}" name="Opomba" dataDxfId="1231" totalsRowDxfId="37" dataCellStyle="Normal_Programi dela 2011 Elektro Sprotno dopolnjevanje"/>
  </tableColumns>
  <tableStyleInfo name="TableStyleMedium18" showFirstColumn="0" showLastColumn="0" showRowStripes="1" showColumnStripes="0"/>
</table>
</file>

<file path=xl/tables/table1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3" xr:uid="{15C05EA2-6DAD-41C0-B5C7-D98C9D4A8A94}" name="TabelaNVV2.1" displayName="TabelaNVV2.1" ref="A24:E33" totalsRowCount="1" headerRowDxfId="1230" dataDxfId="1229" totalsRowDxfId="1228" headerRowCellStyle="Normal_Programi dela 2011 Elektro Sprotno dopolnjevanje" dataCellStyle="Normal_Programi dela 2011 Elektro Sprotno dopolnjevanje">
  <tableColumns count="5">
    <tableColumn id="4" xr3:uid="{FBEFCDFD-6FC6-46A8-AF2B-2D77B94B2D07}" name="Izvorni TC,SC" totalsRowLabel="Skupno število" dataDxfId="1227" totalsRowDxfId="1226" dataCellStyle="Normal_Programi dela 2011 Elektro Sprotno dopolnjevanje"/>
    <tableColumn id="1" xr3:uid="{3F204D66-1286-4D62-A0AC-A76BD3E3BB69}" name="Številka projekta" totalsRowFunction="count" dataDxfId="1225" totalsRowDxfId="1224" dataCellStyle="Normal_Programi dela 2011 Elektro Sprotno dopolnjevanje"/>
    <tableColumn id="2" xr3:uid="{A93DBF87-A507-4E22-BED8-2AF0A907C260}" name="Referenčna oznaka" dataDxfId="1223" totalsRowDxfId="1222" dataCellStyle="Normal_Programi dela 2011 Elektro Sprotno dopolnjevanje"/>
    <tableColumn id="3" xr3:uid="{ADBE7D92-CBE0-4D7A-B223-F4967FCE37E7}" name="Stopnja" dataDxfId="1221" totalsRowDxfId="1220" dataCellStyle="Normal_Programi dela 2011 Elektro Sprotno dopolnjevanje"/>
    <tableColumn id="5" xr3:uid="{5F04E472-7519-4A04-9994-D00E94CCA06B}" name="Naslov" dataDxfId="1219" totalsRowDxfId="1218" dataCellStyle="Normal_Programi dela 2011 Elektro Sprotno dopolnjevanje"/>
  </tableColumns>
  <tableStyleInfo name="TableStyleMedium18" showFirstColumn="0" showLastColumn="0" showRowStripes="1" showColumnStripes="0"/>
</table>
</file>

<file path=xl/tables/table1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4" xr:uid="{56790469-7AE9-411E-BD9C-3D64103D88E7}" name="TabelaNVV1" displayName="TabelaNVV1" ref="A13:E19" totalsRowCount="1" headerRowDxfId="1217" dataDxfId="1216" totalsRowDxfId="1215" dataCellStyle="Normal_Programi dela 2011 Elektro Sprotno dopolnjevanje">
  <tableColumns count="5">
    <tableColumn id="2" xr3:uid="{3D024F4E-21DA-4F39-B905-AA723723DA76}" name="Organizacija" totalsRowLabel="Skupno število" dataDxfId="1214" totalsRowDxfId="1213" dataCellStyle="Normal_Programi dela 2011 Elektro Sprotno dopolnjevanje"/>
    <tableColumn id="1" xr3:uid="{DC291C15-AAD3-444F-A979-6623B1A345EB}" name="Oznaka tujega TC, SC" totalsRowFunction="count" dataDxfId="1212" totalsRowDxfId="1211"/>
    <tableColumn id="3" xr3:uid="{83107D7B-167C-4AEB-A072-F9BDFB3E1D29}" name="Ime tujega TC, SC" dataDxfId="1210" totalsRowDxfId="1209" dataCellStyle="Normal_Programi dela 2011 Elektro Sprotno dopolnjevanje"/>
    <tableColumn id="4" xr3:uid="{BF41EB8C-75D8-40F1-A4F0-27242C2050AD}" name="Status članstva" dataDxfId="1208" totalsRowDxfId="1207" dataCellStyle="Normal_Programi dela 2011 Elektro Sprotno dopolnjevanje"/>
    <tableColumn id="5" xr3:uid="{83B06444-9477-4885-ACC3-9537A8FA3F7A}" name="Datum statusa" dataDxfId="1206" totalsRowDxfId="1205" dataCellStyle="Normal_Programi dela 2011 Elektro Sprotno dopolnjevanje"/>
  </tableColumns>
  <tableStyleInfo name="TableStyleMedium18" showFirstColumn="0" showLastColumn="0" showRowStripes="1" showColumnStripes="0"/>
</table>
</file>

<file path=xl/tables/table1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5" xr:uid="{6D62C8D5-5EA9-40E9-B02F-9A3C2933CD87}" name="TabelaNVV3.2" displayName="TabelaNVV3.2" ref="A61:D65" totalsRowCount="1" headerRowDxfId="1204" dataDxfId="1202" totalsRowDxfId="1201" headerRowBorderDxfId="1203" dataCellStyle="Normal_Programi dela 2011 Elektro Sprotno dopolnjevanje">
  <tableColumns count="4">
    <tableColumn id="1" xr3:uid="{BC35BB2C-3BF9-46DA-9549-6AFF99B16D37}" name="Referenčna oznaka" totalsRowLabel="Skupno število" dataDxfId="1200" totalsRowDxfId="1199" dataCellStyle="Normal_Programi dela 2011 Elektro Sprotno dopolnjevanje"/>
    <tableColumn id="2" xr3:uid="{9261F511-872C-4ABC-88B4-FADDFEA082DE}" name="Strani" totalsRowFunction="sum" dataDxfId="1198" totalsRowDxfId="1197" dataCellStyle="Normal_Programi dela 2011 Elektro Sprotno dopolnjevanje"/>
    <tableColumn id="3" xr3:uid="{22A30A9F-1565-42CD-B972-92F100389DC2}" name="Naslov" totalsRowFunction="count" dataDxfId="1196" totalsRowDxfId="1195" dataCellStyle="Normal_Programi dela 2011 Elektro Sprotno dopolnjevanje"/>
    <tableColumn id="4" xr3:uid="{D1413FB3-1A23-42DE-BA66-6F590B33B7D2}" name="Opomba" dataDxfId="1194" totalsRowDxfId="1193" dataCellStyle="Normal_Programi dela 2011 Elektro Sprotno dopolnjevanje"/>
  </tableColumns>
  <tableStyleInfo name="TableStyleMedium18" showFirstColumn="0" showLastColumn="0" showRowStripes="1" showColumnStripes="0"/>
</table>
</file>

<file path=xl/tables/table1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6" xr:uid="{75780008-235C-43EA-85BC-830865F1D8D2}" name="TabelaPOD2.2" displayName="TabelaPOD2.2" ref="A41:D45" totalsRowCount="1" headerRowDxfId="1192" dataDxfId="1190" totalsRowDxfId="1189" headerRowBorderDxfId="1191" dataCellStyle="Normal_Programi dela 2011 Elektro Sprotno dopolnjevanje">
  <tableColumns count="4">
    <tableColumn id="1" xr3:uid="{781451E7-FFE3-4F4C-9A6A-AD92AA706013}" name="Referenčna oznaka" totalsRowLabel="Skupno število" dataDxfId="1188" totalsRowDxfId="1187" dataCellStyle="Normal_Programi dela 2011 Elektro Sprotno dopolnjevanje"/>
    <tableColumn id="2" xr3:uid="{37596F66-80DD-4C99-8DA9-7819D4F95ECF}" name="Strani" totalsRowFunction="sum" dataDxfId="1186" totalsRowDxfId="1185" dataCellStyle="Normal_Programi dela 2011 Elektro Sprotno dopolnjevanje"/>
    <tableColumn id="3" xr3:uid="{4CAB1B73-D77D-4F07-ADF4-4546FE91A552}" name="Naslov" totalsRowFunction="count" dataDxfId="1184" totalsRowDxfId="1183" dataCellStyle="Normal_Programi dela 2011 Elektro Sprotno dopolnjevanje"/>
    <tableColumn id="4" xr3:uid="{B72FCC1C-C6BD-4B94-870A-2A55111E8263}" name="Opomba" dataDxfId="1182" totalsRowDxfId="1181" dataCellStyle="Normal_Programi dela 2011 Elektro Sprotno dopolnjevanje"/>
  </tableColumns>
  <tableStyleInfo name="TableStyleMedium18"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7CBF9E49-48D9-44AF-8326-EC9CD0B9F471}" name="TabelaCEV3.1" displayName="TabelaCEV3.1" ref="A72:D76" totalsRowCount="1" headerRowDxfId="3029" dataDxfId="3027" totalsRowDxfId="3026" headerRowBorderDxfId="3028" dataCellStyle="Normal_Programi dela 2011 Elektro Sprotno dopolnjevanje">
  <tableColumns count="4">
    <tableColumn id="1" xr3:uid="{22F51FA6-583B-486E-BE7D-ABF09A6F7CF8}" name="Referenčna oznaka" totalsRowLabel="Skupno število" dataDxfId="3025" totalsRowDxfId="3024" dataCellStyle="Normal_Programi dela 2011 Elektro Sprotno dopolnjevanje"/>
    <tableColumn id="2" xr3:uid="{CF52EE5D-20E5-4232-A471-0E2D12F71597}" name="Strani" totalsRowFunction="sum" dataDxfId="3023" totalsRowDxfId="3022" dataCellStyle="Normal_Programi dela 2011 Elektro Sprotno dopolnjevanje"/>
    <tableColumn id="3" xr3:uid="{0FC1C42B-2637-4650-AA6B-ECE72C6CB105}" name="Naslov" totalsRowFunction="count" dataDxfId="3021" totalsRowDxfId="3020" dataCellStyle="Normal_Programi dela 2011 Elektro Sprotno dopolnjevanje"/>
    <tableColumn id="4" xr3:uid="{A215A747-A085-4F6E-A1A7-516BDE2E7E6D}" name="Opomba" dataDxfId="3019" totalsRowDxfId="3018" dataCellStyle="Normal_Programi dela 2011 Elektro Sprotno dopolnjevanje"/>
  </tableColumns>
  <tableStyleInfo name="TableStyleMedium18" showFirstColumn="0" showLastColumn="0" showRowStripes="1" showColumnStripes="0"/>
</table>
</file>

<file path=xl/tables/table1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7" xr:uid="{064A1DC0-12DF-4A39-A12F-8938D7CB40E4}" name="TabelaPOD2.3" displayName="TabelaPOD2.3" ref="A48:D52" totalsRowCount="1" headerRowDxfId="1180" dataDxfId="1178" totalsRowDxfId="1177" headerRowBorderDxfId="1179" dataCellStyle="Normal_Programi dela 2011 Elektro Sprotno dopolnjevanje">
  <tableColumns count="4">
    <tableColumn id="1" xr3:uid="{AE56FF57-015F-478A-B704-FD5CF6A2E041}" name="Referenčna oznaka" totalsRowLabel="Skupno število" dataDxfId="1176" totalsRowDxfId="1175" dataCellStyle="Normal_Programi dela 2011 Elektro Sprotno dopolnjevanje"/>
    <tableColumn id="2" xr3:uid="{F1160D90-0DC4-4C5A-AA44-83B294F54285}" name="Strani" totalsRowFunction="sum" dataDxfId="1174" totalsRowDxfId="1173" dataCellStyle="Normal_Programi dela 2011 Elektro Sprotno dopolnjevanje"/>
    <tableColumn id="3" xr3:uid="{A4814CF0-529F-41B3-A2E7-2F903A8989F5}" name="Naslov" totalsRowFunction="count" dataDxfId="1172" totalsRowDxfId="1171" dataCellStyle="Normal_Programi dela 2011 Elektro Sprotno dopolnjevanje"/>
    <tableColumn id="4" xr3:uid="{82DE39EA-3C17-47A5-B488-19D4D5A34B8B}" name="Opomba" dataDxfId="1170" totalsRowDxfId="1169" dataCellStyle="Normal_Programi dela 2011 Elektro Sprotno dopolnjevanje"/>
  </tableColumns>
  <tableStyleInfo name="TableStyleMedium18" showFirstColumn="0" showLastColumn="0" showRowStripes="1" showColumnStripes="0"/>
</table>
</file>

<file path=xl/tables/table1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8" xr:uid="{2A0B73C6-C963-47C1-8E6C-0E4536FF9C9C}" name="TabelaPOD3.1" displayName="TabelaPOD3.1" ref="A56:D60" totalsRowCount="1" headerRowDxfId="1168" dataDxfId="1166" totalsRowDxfId="1165" headerRowBorderDxfId="1167" dataCellStyle="Normal_Programi dela 2011 Elektro Sprotno dopolnjevanje">
  <tableColumns count="4">
    <tableColumn id="1" xr3:uid="{A794190D-E32E-409A-AF97-D39E2E53ED16}" name="Referenčna oznaka" totalsRowLabel="Skupno število" dataDxfId="1164" totalsRowDxfId="1163" dataCellStyle="Normal_Programi dela 2011 Elektro Sprotno dopolnjevanje"/>
    <tableColumn id="2" xr3:uid="{3381391C-25AC-4E62-AE5C-E7903519BB87}" name="Strani" totalsRowFunction="sum" dataDxfId="1162" totalsRowDxfId="1161" dataCellStyle="Normal_Programi dela 2011 Elektro Sprotno dopolnjevanje"/>
    <tableColumn id="3" xr3:uid="{8695CF2A-C78E-466D-AD0A-8853E1084386}" name="Naslov" totalsRowFunction="count" dataDxfId="1160" totalsRowDxfId="1159" dataCellStyle="Normal_Programi dela 2011 Elektro Sprotno dopolnjevanje"/>
    <tableColumn id="4" xr3:uid="{B8A0550B-75EE-4148-B6DE-BB1E2E468C24}" name="Opomba" dataDxfId="1158" totalsRowDxfId="1157" dataCellStyle="Normal_Programi dela 2011 Elektro Sprotno dopolnjevanje"/>
  </tableColumns>
  <tableStyleInfo name="TableStyleMedium18" showFirstColumn="0" showLastColumn="0" showRowStripes="1" showColumnStripes="0"/>
</table>
</file>

<file path=xl/tables/table1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9" xr:uid="{1B38E3EA-6DBF-4518-AE1E-9E2075421767}" name="TabelaPOD4" displayName="TabelaPOD4" ref="A70:D79" totalsRowCount="1" headerRowDxfId="1156" dataDxfId="1154" totalsRowDxfId="1152" headerRowBorderDxfId="1155" tableBorderDxfId="1153" headerRowCellStyle="Normal_Programi dela 2011 Elektro Sprotno dopolnjevanje" dataCellStyle="Normal_Programi dela 2011 Elektro Sprotno dopolnjevanje">
  <sortState xmlns:xlrd2="http://schemas.microsoft.com/office/spreadsheetml/2017/richdata2" ref="A71:D78">
    <sortCondition ref="B70:B78"/>
  </sortState>
  <tableColumns count="4">
    <tableColumn id="4" xr3:uid="{0C887869-B21E-4D09-902F-4351C6C8A2AE}" name="Strokovnjaki" totalsRowLabel="Skupno število" dataDxfId="1151" totalsRowDxfId="36" dataCellStyle="Normal_Programi dela 2011 Elektro Sprotno dopolnjevanje"/>
    <tableColumn id="3" xr3:uid="{4C9BE22B-3EFA-4454-8121-3A7109E1302B}" name="TDT" totalsRowFunction="count" dataDxfId="1150" totalsRowDxfId="35" dataCellStyle="Normal_Programi dela 2011 Elektro Sprotno dopolnjevanje"/>
    <tableColumn id="1" xr3:uid="{5CC6938A-B645-4AE4-8A0D-EDB3DF9A4151}" name="Ime TDT" dataDxfId="1149" totalsRowDxfId="34" dataCellStyle="Normal_Programi dela 2011 Elektro Sprotno dopolnjevanje"/>
    <tableColumn id="2" xr3:uid="{8A4EEFD0-286A-4B5B-A4AD-E83CEC3A8EB4}" name="Opomba" dataDxfId="1148" totalsRowDxfId="33" dataCellStyle="Normal_Programi dela 2011 Elektro Sprotno dopolnjevanje"/>
  </tableColumns>
  <tableStyleInfo name="TableStyleMedium18" showFirstColumn="0" showLastColumn="0" showRowStripes="1" showColumnStripes="0"/>
</table>
</file>

<file path=xl/tables/table1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0" xr:uid="{9E251A29-5FB9-48F0-9665-B1A3DA21E543}" name="TabelaPOD2.1" displayName="TabelaPOD2.1" ref="A25:E38" totalsRowCount="1" headerRowDxfId="1147" dataDxfId="1146" totalsRowDxfId="1145" headerRowCellStyle="Normal_Programi dela 2011 Elektro Sprotno dopolnjevanje" dataCellStyle="Normal_Programi dela 2011 Elektro Sprotno dopolnjevanje">
  <tableColumns count="5">
    <tableColumn id="4" xr3:uid="{10CA5527-3B60-4115-861B-E5C62E7D589A}" name="Izvorni TC,SC" totalsRowLabel="Skupno število" dataDxfId="1144" totalsRowDxfId="1143" dataCellStyle="Normal_Programi dela 2011 Elektro Sprotno dopolnjevanje"/>
    <tableColumn id="1" xr3:uid="{B5CC7C2A-7429-4006-9CB9-E08F8365D17F}" name="Številka projekta" totalsRowFunction="count" dataDxfId="1142" totalsRowDxfId="1141" dataCellStyle="Normal_Programi dela 2011 Elektro Sprotno dopolnjevanje"/>
    <tableColumn id="2" xr3:uid="{383B6588-369B-4C6F-BEE9-8AF6CDEB66C4}" name="Referenčna oznaka" dataDxfId="1140" totalsRowDxfId="1139" dataCellStyle="Normal_Programi dela 2011 Elektro Sprotno dopolnjevanje"/>
    <tableColumn id="3" xr3:uid="{3E71751F-76B7-463C-A962-575DD4AEBBA5}" name="Stopnja" dataDxfId="1138" totalsRowDxfId="1137" dataCellStyle="Normal_Programi dela 2011 Elektro Sprotno dopolnjevanje"/>
    <tableColumn id="5" xr3:uid="{30EA7C0A-E325-4D95-BA79-2E4A16DF6A40}" name="Naslov" dataDxfId="1136" totalsRowDxfId="1135" dataCellStyle="Normal_Programi dela 2011 Elektro Sprotno dopolnjevanje"/>
  </tableColumns>
  <tableStyleInfo name="TableStyleMedium18" showFirstColumn="0" showLastColumn="0" showRowStripes="1" showColumnStripes="0"/>
</table>
</file>

<file path=xl/tables/table1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1" xr:uid="{886484E2-C739-4FE3-B752-A46101F3D4CB}" name="TabelaPOD1" displayName="TabelaPOD1" ref="A13:E20" totalsRowCount="1" headerRowDxfId="1134" dataDxfId="1133" totalsRowDxfId="1132" dataCellStyle="Normal_Programi dela 2011 Elektro Sprotno dopolnjevanje">
  <tableColumns count="5">
    <tableColumn id="2" xr3:uid="{996BF87A-86CD-461C-A93B-878CF1599E80}" name="Organizacija" totalsRowLabel="Skupno število" dataDxfId="1131" totalsRowDxfId="1130" dataCellStyle="Normal_Programi dela 2011 Elektro Sprotno dopolnjevanje"/>
    <tableColumn id="1" xr3:uid="{123301B2-8F2F-43A4-99EF-918B8DE11B2F}" name="Oznaka tujega TC, SC" totalsRowFunction="count" dataDxfId="1129" totalsRowDxfId="1128"/>
    <tableColumn id="3" xr3:uid="{FFD980C3-4EFA-49C1-88BF-AE068D56A82F}" name="Ime tujega TC, SC" dataDxfId="1127" totalsRowDxfId="1126" dataCellStyle="Normal_Programi dela 2011 Elektro Sprotno dopolnjevanje"/>
    <tableColumn id="4" xr3:uid="{3EF1454B-C629-4E48-9B44-C6B99B6A1560}" name="Status članstva" dataDxfId="1125" totalsRowDxfId="1124" dataCellStyle="Normal_Programi dela 2011 Elektro Sprotno dopolnjevanje"/>
    <tableColumn id="5" xr3:uid="{51825FD7-5B05-4E38-93E4-55F3C71A0805}" name="Datum statusa" dataDxfId="1123" totalsRowDxfId="1122" dataCellStyle="Normal_Programi dela 2011 Elektro Sprotno dopolnjevanje"/>
  </tableColumns>
  <tableStyleInfo name="TableStyleMedium18" showFirstColumn="0" showLastColumn="0" showRowStripes="1" showColumnStripes="0"/>
</table>
</file>

<file path=xl/tables/table1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2" xr:uid="{9016F0C4-E041-4A38-B4EF-2ED792927E94}" name="TabelaPOD3.2" displayName="TabelaPOD3.2" ref="A63:D67" totalsRowCount="1" headerRowDxfId="1121" dataDxfId="1119" totalsRowDxfId="1118" headerRowBorderDxfId="1120" dataCellStyle="Normal_Programi dela 2011 Elektro Sprotno dopolnjevanje">
  <tableColumns count="4">
    <tableColumn id="1" xr3:uid="{F139D07B-AB03-4D3F-B2BE-5938EB1C0C59}" name="Referenčna oznaka" totalsRowLabel="Skupno število" dataDxfId="1117" totalsRowDxfId="1116" dataCellStyle="Normal_Programi dela 2011 Elektro Sprotno dopolnjevanje"/>
    <tableColumn id="2" xr3:uid="{CFA34811-09AB-4E4C-BF6B-993B3878E66D}" name="Strani" totalsRowFunction="sum" dataDxfId="1115" totalsRowDxfId="1114" dataCellStyle="Normal_Programi dela 2011 Elektro Sprotno dopolnjevanje"/>
    <tableColumn id="3" xr3:uid="{0808E51F-670A-4828-9C94-0CBE673055D8}" name="Naslov" totalsRowFunction="count" dataDxfId="1113" totalsRowDxfId="1112" dataCellStyle="Normal_Programi dela 2011 Elektro Sprotno dopolnjevanje"/>
    <tableColumn id="4" xr3:uid="{85F0BA4A-6415-4CBC-AFE5-DB59CEF2EE34}" name="Opomba" dataDxfId="1111" totalsRowDxfId="1110" dataCellStyle="Normal_Programi dela 2011 Elektro Sprotno dopolnjevanje"/>
  </tableColumns>
  <tableStyleInfo name="TableStyleMedium18" showFirstColumn="0" showLastColumn="0" showRowStripes="1" showColumnStripes="0"/>
</table>
</file>

<file path=xl/tables/table1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2" xr:uid="{7DC79159-6311-4F21-B57A-3B8AA61B5C99}" name="TabelaPVS2.2263" displayName="TabelaPVS2.2263" ref="A76:D80" totalsRowCount="1" headerRowDxfId="1109" dataDxfId="1107" totalsRowDxfId="1106" headerRowBorderDxfId="1108" dataCellStyle="Normal_Programi dela 2011 Elektro Sprotno dopolnjevanje">
  <tableColumns count="4">
    <tableColumn id="1" xr3:uid="{766B9944-6704-497E-A564-A45AD6A2CE63}" name="Referenčna oznaka" totalsRowLabel="Skupno število" dataDxfId="1105" totalsRowDxfId="1104" dataCellStyle="Normal_Programi dela 2011 Elektro Sprotno dopolnjevanje"/>
    <tableColumn id="2" xr3:uid="{D3027F8E-8620-4D54-8461-2B146A73DA1D}" name="Strani" totalsRowFunction="sum" dataDxfId="1103" totalsRowDxfId="1102" dataCellStyle="Normal_Programi dela 2011 Elektro Sprotno dopolnjevanje"/>
    <tableColumn id="3" xr3:uid="{6CE68152-B495-4BB3-A96F-840988E2E62A}" name="Naslov" totalsRowFunction="count" dataDxfId="1101" totalsRowDxfId="1100" dataCellStyle="Normal_Programi dela 2011 Elektro Sprotno dopolnjevanje"/>
    <tableColumn id="4" xr3:uid="{DF082575-4151-4B98-AE61-5F3E708A11E9}" name="Opomba" dataDxfId="1099" totalsRowDxfId="1098" dataCellStyle="Normal_Programi dela 2011 Elektro Sprotno dopolnjevanje"/>
  </tableColumns>
  <tableStyleInfo name="TableStyleMedium18" showFirstColumn="0" showLastColumn="0" showRowStripes="1" showColumnStripes="0"/>
</table>
</file>

<file path=xl/tables/table1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3" xr:uid="{C5F56AFD-3BFF-4254-AC13-A7312877A00D}" name="TabelaPVS2.3264" displayName="TabelaPVS2.3264" ref="A83:D87" totalsRowCount="1" headerRowDxfId="1097" dataDxfId="1095" totalsRowDxfId="1094" headerRowBorderDxfId="1096" dataCellStyle="Normal_Programi dela 2011 Elektro Sprotno dopolnjevanje">
  <tableColumns count="4">
    <tableColumn id="1" xr3:uid="{F31AC2A8-AE9F-428B-8EDF-361764D623B1}" name="Referenčna oznaka" totalsRowLabel="Skupno število" dataDxfId="1093" totalsRowDxfId="1092" dataCellStyle="Normal_Programi dela 2011 Elektro Sprotno dopolnjevanje"/>
    <tableColumn id="2" xr3:uid="{F67D105C-CE2B-4241-BA71-B7D98373D2B9}" name="Strani" totalsRowFunction="sum" dataDxfId="1091" totalsRowDxfId="1090" dataCellStyle="Normal_Programi dela 2011 Elektro Sprotno dopolnjevanje"/>
    <tableColumn id="3" xr3:uid="{07F8FD16-F5B6-4EDD-80ED-EE8327C75A4F}" name="Naslov" totalsRowFunction="count" dataDxfId="1089" totalsRowDxfId="1088" dataCellStyle="Normal_Programi dela 2011 Elektro Sprotno dopolnjevanje"/>
    <tableColumn id="4" xr3:uid="{CC443FCF-7A74-44AE-B6C7-5A7B0D9945F3}" name="Opomba" dataDxfId="1087" totalsRowDxfId="1086" dataCellStyle="Normal_Programi dela 2011 Elektro Sprotno dopolnjevanje"/>
  </tableColumns>
  <tableStyleInfo name="TableStyleMedium18" showFirstColumn="0" showLastColumn="0" showRowStripes="1" showColumnStripes="0"/>
</table>
</file>

<file path=xl/tables/table1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4" xr:uid="{55DBCB42-FD66-481F-B158-2A052A3A1FF4}" name="TabelaPVS3.1265" displayName="TabelaPVS3.1265" ref="A91:D95" totalsRowCount="1" headerRowDxfId="1085" dataDxfId="1083" totalsRowDxfId="1082" headerRowBorderDxfId="1084" dataCellStyle="Normal_Programi dela 2011 Elektro Sprotno dopolnjevanje">
  <tableColumns count="4">
    <tableColumn id="1" xr3:uid="{2FF06AAF-8505-4927-9EB9-A5063EA186BC}" name="Referenčna oznaka" totalsRowLabel="Skupno število" dataDxfId="1081" totalsRowDxfId="1080" dataCellStyle="Normal_Programi dela 2011 Elektro Sprotno dopolnjevanje"/>
    <tableColumn id="2" xr3:uid="{78ECAB34-6330-43D7-8ACC-81588EDE3573}" name="Strani" totalsRowFunction="sum" dataDxfId="1079" totalsRowDxfId="1078" dataCellStyle="Normal_Programi dela 2011 Elektro Sprotno dopolnjevanje"/>
    <tableColumn id="3" xr3:uid="{AE94A15C-659A-4AC6-90B0-A0DF07AC1AAF}" name="Naslov" totalsRowFunction="count" dataDxfId="1077" totalsRowDxfId="1076" dataCellStyle="Normal_Programi dela 2011 Elektro Sprotno dopolnjevanje"/>
    <tableColumn id="4" xr3:uid="{F5CA09C6-302D-4FD9-B2FE-C07E5ECF169D}" name="Opomba" dataDxfId="1075" totalsRowDxfId="1074" dataCellStyle="Normal_Programi dela 2011 Elektro Sprotno dopolnjevanje"/>
  </tableColumns>
  <tableStyleInfo name="TableStyleMedium18" showFirstColumn="0" showLastColumn="0" showRowStripes="1" showColumnStripes="0"/>
</table>
</file>

<file path=xl/tables/table1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5" xr:uid="{CB7FF934-26D5-47C6-BCE1-CFA7FD59CDF8}" name="TabelaPVS4266" displayName="TabelaPVS4266" ref="A105:D109" totalsRowCount="1" headerRowDxfId="1073" dataDxfId="1071" totalsRowDxfId="1069" headerRowBorderDxfId="1072" tableBorderDxfId="1070" headerRowCellStyle="Normal_Programi dela 2011 Elektro Sprotno dopolnjevanje" dataCellStyle="Normal_Programi dela 2011 Elektro Sprotno dopolnjevanje">
  <tableColumns count="4">
    <tableColumn id="4" xr3:uid="{11149F7B-EEF2-4368-9D06-26415E38C7A1}" name="Strokovnjaki" totalsRowLabel="Skupno število" dataDxfId="1068" totalsRowDxfId="32" dataCellStyle="Normal_Programi dela 2011 Elektro Sprotno dopolnjevanje"/>
    <tableColumn id="3" xr3:uid="{615B118B-7519-45A4-A412-AFB55DCB4A43}" name="TDT" totalsRowFunction="count" dataDxfId="1067" totalsRowDxfId="31" dataCellStyle="Normal_Programi dela 2011 Elektro Sprotno dopolnjevanje"/>
    <tableColumn id="1" xr3:uid="{256D93C8-15C5-41F4-80EE-D4A3D9A5738C}" name="Ime TDT" dataDxfId="1066" totalsRowDxfId="30" dataCellStyle="Normal_Programi dela 2011 Elektro Sprotno dopolnjevanje"/>
    <tableColumn id="2" xr3:uid="{463EEF37-8F9D-4CA1-8787-E0B3A4F02921}" name="Opomba" dataDxfId="1065" totalsRowDxfId="29" dataCellStyle="Normal_Programi dela 2011 Elektro Sprotno dopolnjevanje"/>
  </tableColumns>
  <tableStyleInfo name="TableStyleMedium18"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97CACE70-9CEB-4F89-B569-4411806D4858}" name="TabelaCEV4" displayName="TabelaCEV4" ref="A86:D88" totalsRowCount="1" headerRowDxfId="3017" dataDxfId="3015" totalsRowDxfId="3013" headerRowBorderDxfId="3016" tableBorderDxfId="3014" headerRowCellStyle="Normal_Programi dela 2011 Elektro Sprotno dopolnjevanje" dataCellStyle="Normal_Programi dela 2011 Elektro Sprotno dopolnjevanje">
  <tableColumns count="4">
    <tableColumn id="4" xr3:uid="{DF37D86E-443E-480F-B776-BB297B430910}" name="Strokovnjaki" totalsRowLabel="Skupno število" dataDxfId="3012" totalsRowDxfId="96" dataCellStyle="Normal_Programi dela 2011 Elektro Sprotno dopolnjevanje"/>
    <tableColumn id="3" xr3:uid="{F1023C8A-C4FA-4808-96D8-4B483387A56A}" name="TDT" totalsRowFunction="count" dataDxfId="3011" totalsRowDxfId="95" dataCellStyle="Normal_Programi dela 2011 Elektro Sprotno dopolnjevanje"/>
    <tableColumn id="1" xr3:uid="{DCD1971F-B72B-4E5E-80A1-4C371FC6F22F}" name="Ime TDT" dataDxfId="3010" totalsRowDxfId="94" dataCellStyle="Normal_Programi dela 2011 Elektro Sprotno dopolnjevanje"/>
    <tableColumn id="2" xr3:uid="{4ADA5677-4EEE-496D-93D8-167D59732D22}" name="Opomba" dataDxfId="3009" totalsRowDxfId="93" dataCellStyle="Normal_Programi dela 2011 Elektro Sprotno dopolnjevanje"/>
  </tableColumns>
  <tableStyleInfo name="TableStyleMedium18" showFirstColumn="0" showLastColumn="0" showRowStripes="1" showColumnStripes="0"/>
</table>
</file>

<file path=xl/tables/table1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6" xr:uid="{CDE99726-F5AA-4AEC-9B56-40BC8200091D}" name="TabelaPVS2.1267" displayName="TabelaPVS2.1267" ref="A22:E74" totalsRowCount="1" headerRowDxfId="1064" dataDxfId="1063" totalsRowDxfId="1062" headerRowCellStyle="Normal_Programi dela 2011 Elektro Sprotno dopolnjevanje" dataCellStyle="Normal_Programi dela 2011 Elektro Sprotno dopolnjevanje">
  <tableColumns count="5">
    <tableColumn id="4" xr3:uid="{EBF2D700-D4F6-4257-BF9F-9E3CFCE27688}" name="Izvorni TC,SC" totalsRowLabel="Skupno število" dataDxfId="1061" totalsRowDxfId="1060" dataCellStyle="Normal_Programi dela 2011 Elektro Sprotno dopolnjevanje"/>
    <tableColumn id="1" xr3:uid="{062DB323-B6D4-4767-AE75-86F21259F330}" name="Številka projekta" totalsRowFunction="count" dataDxfId="1059" totalsRowDxfId="1058" dataCellStyle="Normal_Programi dela 2011 Elektro Sprotno dopolnjevanje"/>
    <tableColumn id="2" xr3:uid="{2E31E9A2-4C57-427D-BD7C-7D8055E6193D}" name="Referenčna oznaka" dataDxfId="1057" totalsRowDxfId="1056" dataCellStyle="Normal_Programi dela 2011 Elektro Sprotno dopolnjevanje"/>
    <tableColumn id="3" xr3:uid="{957ABE79-DA0E-45DA-B947-BD89BEC3B557}" name="Stopnja" dataDxfId="1055" totalsRowDxfId="1054" dataCellStyle="Normal_Programi dela 2011 Elektro Sprotno dopolnjevanje"/>
    <tableColumn id="5" xr3:uid="{6D85D892-BCCC-407A-B879-466B4CFC5C37}" name="Naslov" dataDxfId="1053" totalsRowDxfId="1052" dataCellStyle="Normal_Programi dela 2011 Elektro Sprotno dopolnjevanje"/>
  </tableColumns>
  <tableStyleInfo name="TableStyleMedium18" showFirstColumn="0" showLastColumn="0" showRowStripes="1" showColumnStripes="0"/>
</table>
</file>

<file path=xl/tables/table1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7" xr:uid="{698C96E6-A3B3-4645-B6BF-9D54F310C29E}" name="TabelaPVS1268" displayName="TabelaPVS1268" ref="A13:E17" totalsRowCount="1" headerRowDxfId="1051" dataDxfId="1050" totalsRowDxfId="1049" dataCellStyle="Normal_Programi dela 2011 Elektro Sprotno dopolnjevanje">
  <tableColumns count="5">
    <tableColumn id="2" xr3:uid="{9A72691B-2378-4488-A732-787E0D3E75E3}" name="Organizacija" totalsRowLabel="Skupno število" dataDxfId="1048" totalsRowDxfId="1047" dataCellStyle="Normal_Programi dela 2011 Elektro Sprotno dopolnjevanje"/>
    <tableColumn id="1" xr3:uid="{58E20B86-8B45-4564-B251-33508A296DF3}" name="Oznaka tujega TC, SC" totalsRowFunction="count" dataDxfId="1046" totalsRowDxfId="1045"/>
    <tableColumn id="3" xr3:uid="{2B4E720C-CE04-4C5C-89EF-EE26B62CE785}" name="Ime tujega TC, SC" dataDxfId="1044" totalsRowDxfId="1043" dataCellStyle="Normal_Programi dela 2011 Elektro Sprotno dopolnjevanje"/>
    <tableColumn id="4" xr3:uid="{0990A79F-7A72-4C65-9834-A35E7ED449AD}" name="Status članstva" dataDxfId="1042" totalsRowDxfId="1041" dataCellStyle="Normal_Programi dela 2011 Elektro Sprotno dopolnjevanje"/>
    <tableColumn id="5" xr3:uid="{44A5C27A-6166-44DE-BF42-F7185053FE4F}" name="Datum statusa" dataDxfId="1040" totalsRowDxfId="1039" dataCellStyle="Normal_Programi dela 2011 Elektro Sprotno dopolnjevanje"/>
  </tableColumns>
  <tableStyleInfo name="TableStyleMedium18" showFirstColumn="0" showLastColumn="0" showRowStripes="1" showColumnStripes="0"/>
</table>
</file>

<file path=xl/tables/table1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8" xr:uid="{15E69CCD-5AE9-4098-89F8-B1A9A360C79D}" name="TabelaPVS3.2269" displayName="TabelaPVS3.2269" ref="A98:D102" totalsRowCount="1" headerRowDxfId="1038" dataDxfId="1036" totalsRowDxfId="1035" headerRowBorderDxfId="1037" dataCellStyle="Normal_Programi dela 2011 Elektro Sprotno dopolnjevanje">
  <tableColumns count="4">
    <tableColumn id="1" xr3:uid="{12ABBFEF-974D-45DF-B8D8-323BE70876AE}" name="Referenčna oznaka" totalsRowLabel="Skupno število" dataDxfId="1034" totalsRowDxfId="1033" dataCellStyle="Normal_Programi dela 2011 Elektro Sprotno dopolnjevanje"/>
    <tableColumn id="2" xr3:uid="{16DE5E7F-12FB-4C5E-9B6A-CA498D803C76}" name="Strani" totalsRowFunction="sum" dataDxfId="1032" totalsRowDxfId="1031" dataCellStyle="Normal_Programi dela 2011 Elektro Sprotno dopolnjevanje"/>
    <tableColumn id="3" xr3:uid="{93B1D86C-D0E8-459C-A419-B985BD34658C}" name="Naslov" totalsRowFunction="count" dataDxfId="1030" totalsRowDxfId="1029" dataCellStyle="Normal_Programi dela 2011 Elektro Sprotno dopolnjevanje"/>
    <tableColumn id="4" xr3:uid="{A8A22A4D-54A8-4ADA-9BFE-6FDFFA69F414}" name="Opomba" dataDxfId="1028" totalsRowDxfId="1027" dataCellStyle="Normal_Programi dela 2011 Elektro Sprotno dopolnjevanje"/>
  </tableColumns>
  <tableStyleInfo name="TableStyleMedium18" showFirstColumn="0" showLastColumn="0" showRowStripes="1" showColumnStripes="0"/>
</table>
</file>

<file path=xl/tables/table1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0" xr:uid="{B8B2CD01-744C-4487-BA1E-414438DD7D0E}" name="TabelaPSE2.2" displayName="TabelaPSE2.2" ref="A53:D57" totalsRowCount="1" headerRowDxfId="1026" dataDxfId="1024" totalsRowDxfId="1023" headerRowBorderDxfId="1025" dataCellStyle="Normal_Programi dela 2011 Elektro Sprotno dopolnjevanje">
  <tableColumns count="4">
    <tableColumn id="1" xr3:uid="{18045F3F-5A38-4247-BFF9-B5A9C879AF4B}" name="Referenčna oznaka" totalsRowLabel="Skupno število" dataDxfId="1022" totalsRowDxfId="1021" dataCellStyle="Normal_Programi dela 2011 Elektro Sprotno dopolnjevanje"/>
    <tableColumn id="2" xr3:uid="{23079A3F-D5AC-4BB7-8B51-9351A39FF255}" name="Strani" totalsRowFunction="sum" dataDxfId="1020" totalsRowDxfId="1019" dataCellStyle="Normal_Programi dela 2011 Elektro Sprotno dopolnjevanje"/>
    <tableColumn id="3" xr3:uid="{968BD98E-3B44-4D99-8990-45596FB1D659}" name="Naslov" totalsRowFunction="count" dataDxfId="1018" totalsRowDxfId="1017" dataCellStyle="Normal_Programi dela 2011 Elektro Sprotno dopolnjevanje"/>
    <tableColumn id="4" xr3:uid="{6281FFC0-DC9D-4E4B-BB5F-6564A87DC84D}" name="Opomba" dataDxfId="1016" totalsRowDxfId="1015" dataCellStyle="Normal_Programi dela 2011 Elektro Sprotno dopolnjevanje"/>
  </tableColumns>
  <tableStyleInfo name="TableStyleMedium18" showFirstColumn="0" showLastColumn="0" showRowStripes="1" showColumnStripes="0"/>
</table>
</file>

<file path=xl/tables/table1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1" xr:uid="{1F053771-3492-47E4-92B3-45386839E7BA}" name="TabelaPSE2.3" displayName="TabelaPSE2.3" ref="A60:D64" totalsRowCount="1" headerRowDxfId="1014" dataDxfId="1012" totalsRowDxfId="1011" headerRowBorderDxfId="1013" dataCellStyle="Normal_Programi dela 2011 Elektro Sprotno dopolnjevanje">
  <tableColumns count="4">
    <tableColumn id="1" xr3:uid="{7FB4B153-C5E7-4864-8F84-9285010C261E}" name="Referenčna oznaka" totalsRowLabel="Skupno število" dataDxfId="1010" totalsRowDxfId="1009" dataCellStyle="Normal_Programi dela 2011 Elektro Sprotno dopolnjevanje"/>
    <tableColumn id="2" xr3:uid="{3842C2BB-3137-47EC-8D1B-13AEE76F1A55}" name="Strani" totalsRowFunction="sum" dataDxfId="1008" totalsRowDxfId="1007" dataCellStyle="Normal_Programi dela 2011 Elektro Sprotno dopolnjevanje"/>
    <tableColumn id="3" xr3:uid="{BE1E27B1-ED10-4E37-A0A3-E16E90CEB6CB}" name="Naslov" totalsRowFunction="count" dataDxfId="1006" totalsRowDxfId="1005" dataCellStyle="Normal_Programi dela 2011 Elektro Sprotno dopolnjevanje"/>
    <tableColumn id="4" xr3:uid="{60ECB138-219B-4AE0-8061-F805689D0B81}" name="Opomba" dataDxfId="1004" totalsRowDxfId="1003" dataCellStyle="Normal_Programi dela 2011 Elektro Sprotno dopolnjevanje"/>
  </tableColumns>
  <tableStyleInfo name="TableStyleMedium18" showFirstColumn="0" showLastColumn="0" showRowStripes="1" showColumnStripes="0"/>
</table>
</file>

<file path=xl/tables/table1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2" xr:uid="{1DB18ED9-B353-48FF-8F87-0589AB6067F4}" name="TabelaPSE3.1" displayName="TabelaPSE3.1" ref="A68:D72" totalsRowCount="1" headerRowDxfId="1002" dataDxfId="1000" totalsRowDxfId="999" headerRowBorderDxfId="1001" dataCellStyle="Normal_Programi dela 2011 Elektro Sprotno dopolnjevanje">
  <tableColumns count="4">
    <tableColumn id="1" xr3:uid="{A758CC0B-14B6-409F-8D34-087761961FC3}" name="Referenčna oznaka" totalsRowLabel="Skupno število" dataDxfId="998" totalsRowDxfId="997" dataCellStyle="Normal_Programi dela 2011 Elektro Sprotno dopolnjevanje"/>
    <tableColumn id="2" xr3:uid="{B271DEFF-186D-43F2-9A31-488D4AED1F82}" name="Strani" totalsRowFunction="sum" dataDxfId="996" totalsRowDxfId="995" dataCellStyle="Normal_Programi dela 2011 Elektro Sprotno dopolnjevanje"/>
    <tableColumn id="3" xr3:uid="{43BD4150-5162-4128-99B2-65AF59250360}" name="Naslov" totalsRowFunction="count" dataDxfId="994" totalsRowDxfId="993" dataCellStyle="Normal_Programi dela 2011 Elektro Sprotno dopolnjevanje"/>
    <tableColumn id="4" xr3:uid="{80E9C971-4C03-4743-8631-19628C2ABBCA}" name="Opomba" dataDxfId="992" totalsRowDxfId="991" dataCellStyle="Normal_Programi dela 2011 Elektro Sprotno dopolnjevanje"/>
  </tableColumns>
  <tableStyleInfo name="TableStyleMedium18" showFirstColumn="0" showLastColumn="0" showRowStripes="1" showColumnStripes="0"/>
</table>
</file>

<file path=xl/tables/table1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3" xr:uid="{BB7217F6-CF59-46EF-8AB2-799706A66124}" name="TabelaPSE4" displayName="TabelaPSE4" ref="A82:D87" totalsRowCount="1" headerRowDxfId="990" dataDxfId="988" totalsRowDxfId="986" headerRowBorderDxfId="989" tableBorderDxfId="987" headerRowCellStyle="Normal_Programi dela 2011 Elektro Sprotno dopolnjevanje" dataCellStyle="Normal_Programi dela 2011 Elektro Sprotno dopolnjevanje">
  <sortState xmlns:xlrd2="http://schemas.microsoft.com/office/spreadsheetml/2017/richdata2" ref="A83:C86">
    <sortCondition ref="B82:B86"/>
  </sortState>
  <tableColumns count="4">
    <tableColumn id="4" xr3:uid="{82F0CD87-FF31-45E1-BD97-64BDB3ACD2E7}" name="Strokovnjaki" totalsRowLabel="Skupno število" dataDxfId="985" totalsRowDxfId="28" dataCellStyle="Normal_Programi dela 2011 Elektro Sprotno dopolnjevanje"/>
    <tableColumn id="3" xr3:uid="{77192CFA-9F8C-4B34-8FA3-8A98210A1E9A}" name="TDT" totalsRowFunction="count" dataDxfId="984" totalsRowDxfId="27" dataCellStyle="Normal_Programi dela 2011 Elektro Sprotno dopolnjevanje"/>
    <tableColumn id="1" xr3:uid="{BBDC318B-80E0-4D20-B4DB-5D906F4237AC}" name="Ime TDT" dataDxfId="983" totalsRowDxfId="26" dataCellStyle="Normal_Programi dela 2011 Elektro Sprotno dopolnjevanje"/>
    <tableColumn id="2" xr3:uid="{8A4BDBC6-C56D-431F-A0CF-C7E602403972}" name="Opomba" dataDxfId="982" totalsRowDxfId="25" dataCellStyle="Normal_Programi dela 2011 Elektro Sprotno dopolnjevanje"/>
  </tableColumns>
  <tableStyleInfo name="TableStyleMedium18" showFirstColumn="0" showLastColumn="0" showRowStripes="1" showColumnStripes="0"/>
</table>
</file>

<file path=xl/tables/table1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4" xr:uid="{7A4BE065-4480-4E0F-A578-47959EE534DD}" name="TabelaPSE2.1" displayName="TabelaPSE2.1" ref="A22:E50" totalsRowCount="1" headerRowDxfId="981" dataDxfId="980" totalsRowDxfId="979" headerRowCellStyle="Normal_Programi dela 2011 Elektro Sprotno dopolnjevanje" dataCellStyle="Normal_Programi dela 2011 Elektro Sprotno dopolnjevanje">
  <tableColumns count="5">
    <tableColumn id="4" xr3:uid="{2B4D57B0-E25A-44CB-A324-E054C1B6C2CC}" name="Izvorni TC,SC" totalsRowLabel="Skupno število" dataDxfId="978" totalsRowDxfId="977" dataCellStyle="Normal_Programi dela 2011 Elektro Sprotno dopolnjevanje"/>
    <tableColumn id="1" xr3:uid="{74C2BF22-49C7-4E46-890B-A4654A55CE3A}" name="Številka projekta" totalsRowFunction="count" dataDxfId="976" totalsRowDxfId="975" dataCellStyle="Normal_Programi dela 2011 Elektro Sprotno dopolnjevanje"/>
    <tableColumn id="2" xr3:uid="{552E0CE8-FA90-4813-8F87-8504E6F7CBF5}" name="Referenčna oznaka" dataDxfId="974" totalsRowDxfId="973" dataCellStyle="Normal_Programi dela 2011 Elektro Sprotno dopolnjevanje"/>
    <tableColumn id="3" xr3:uid="{A63AFF60-9EF2-498E-8576-14E8BFFBD845}" name="Stopnja" dataDxfId="972" totalsRowDxfId="971" dataCellStyle="Normal_Programi dela 2011 Elektro Sprotno dopolnjevanje"/>
    <tableColumn id="5" xr3:uid="{CF402C87-5AAD-48BF-A63B-7A4B16E2AD37}" name="Naslov" dataDxfId="970" totalsRowDxfId="969" dataCellStyle="Normal_Programi dela 2011 Elektro Sprotno dopolnjevanje"/>
  </tableColumns>
  <tableStyleInfo name="TableStyleMedium18" showFirstColumn="0" showLastColumn="0" showRowStripes="1" showColumnStripes="0"/>
</table>
</file>

<file path=xl/tables/table1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5" xr:uid="{AA65E037-E906-4BE9-8252-DD2670D0756B}" name="TabelaPSE1" displayName="TabelaPSE1" ref="A13:E17" totalsRowCount="1" headerRowDxfId="968" dataDxfId="967" totalsRowDxfId="966" dataCellStyle="Normal_Programi dela 2011 Elektro Sprotno dopolnjevanje">
  <tableColumns count="5">
    <tableColumn id="2" xr3:uid="{D4BEAD55-21AD-4E1B-99EF-78C35883C87F}" name="Organizacija" totalsRowLabel="Skupno število" dataDxfId="965" totalsRowDxfId="964" dataCellStyle="Normal_Programi dela 2011 Elektro Sprotno dopolnjevanje"/>
    <tableColumn id="1" xr3:uid="{90A17C01-A542-4642-851E-AA29AAAFC011}" name="Oznaka tujega TC, SC" totalsRowFunction="count" dataDxfId="963" totalsRowDxfId="962"/>
    <tableColumn id="3" xr3:uid="{22CFE28A-DB0E-4101-80AF-1649ED9A02B2}" name="Ime tujega TC, SC" dataDxfId="961" totalsRowDxfId="960" dataCellStyle="Normal_Programi dela 2011 Elektro Sprotno dopolnjevanje"/>
    <tableColumn id="4" xr3:uid="{45A52072-F6B3-4280-970F-976546DD18B9}" name="Status članstva" dataDxfId="959" totalsRowDxfId="958" dataCellStyle="Normal_Programi dela 2011 Elektro Sprotno dopolnjevanje"/>
    <tableColumn id="5" xr3:uid="{A06069F5-A205-4CE8-AD7C-6B4677E0BDA7}" name="Datum statusa" dataDxfId="957" totalsRowDxfId="956" dataCellStyle="Normal_Programi dela 2011 Elektro Sprotno dopolnjevanje"/>
  </tableColumns>
  <tableStyleInfo name="TableStyleMedium18" showFirstColumn="0" showLastColumn="0" showRowStripes="1" showColumnStripes="0"/>
</table>
</file>

<file path=xl/tables/table1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6" xr:uid="{F8304FED-390B-443C-B0ED-EA20B447EA2D}" name="TabelaPSE3.2" displayName="TabelaPSE3.2" ref="A75:D79" totalsRowCount="1" headerRowDxfId="955" dataDxfId="953" totalsRowDxfId="952" headerRowBorderDxfId="954" dataCellStyle="Normal_Programi dela 2011 Elektro Sprotno dopolnjevanje">
  <tableColumns count="4">
    <tableColumn id="1" xr3:uid="{58F32B7C-5948-4561-90ED-5FD2344148E7}" name="Referenčna oznaka" totalsRowLabel="Skupno število" dataDxfId="951" totalsRowDxfId="950" dataCellStyle="Normal_Programi dela 2011 Elektro Sprotno dopolnjevanje"/>
    <tableColumn id="2" xr3:uid="{7EE4BCD4-FA24-481E-BED3-5F0BD448D3CA}" name="Strani" totalsRowFunction="sum" dataDxfId="949" totalsRowDxfId="948" dataCellStyle="Normal_Programi dela 2011 Elektro Sprotno dopolnjevanje"/>
    <tableColumn id="3" xr3:uid="{988D7E31-5E09-43F9-9FFA-E6DD36C93B77}" name="Naslov" totalsRowFunction="count" dataDxfId="947" totalsRowDxfId="946" dataCellStyle="Normal_Programi dela 2011 Elektro Sprotno dopolnjevanje"/>
    <tableColumn id="4" xr3:uid="{B9624C64-9B3A-49A3-8319-97DD2E5C0BBD}" name="Opomba" dataDxfId="945" totalsRowDxfId="944" dataCellStyle="Normal_Programi dela 2011 Elektro Sprotno dopolnjevanje"/>
  </tableColumns>
  <tableStyleInfo name="TableStyleMedium18"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E929CF94-D384-447A-BDEB-B1EB1713D324}" name="TabelaCEV2.1" displayName="TabelaCEV2.1" ref="A23:E54" totalsRowCount="1" headerRowDxfId="3008" dataDxfId="3007" totalsRowDxfId="3006" headerRowCellStyle="Normal_Programi dela 2011 Elektro Sprotno dopolnjevanje" dataCellStyle="Normal_Programi dela 2011 Elektro Sprotno dopolnjevanje">
  <tableColumns count="5">
    <tableColumn id="4" xr3:uid="{FECC03EA-A51A-44FE-BC10-BB1ADCE61476}" name="Izvorni TC,SC" totalsRowLabel="Skupno število" dataDxfId="3005" totalsRowDxfId="3004" dataCellStyle="Normal_Programi dela 2011 Elektro Sprotno dopolnjevanje"/>
    <tableColumn id="1" xr3:uid="{954E34DD-B55F-4A80-8309-39A6796D11DF}" name="Številka projekta" totalsRowFunction="count" dataDxfId="3003" totalsRowDxfId="3002" dataCellStyle="Normal_Programi dela 2011 Elektro Sprotno dopolnjevanje"/>
    <tableColumn id="2" xr3:uid="{14B49F3C-C6A4-4ED2-9E0C-029E8BF85BB1}" name="Referenčna oznaka" dataDxfId="3001" totalsRowDxfId="3000" dataCellStyle="Normal_Programi dela 2011 Elektro Sprotno dopolnjevanje"/>
    <tableColumn id="3" xr3:uid="{A6514977-3A6D-4CCF-8023-ED0EB85561FD}" name="Stopnja" dataDxfId="2999" totalsRowDxfId="2998" dataCellStyle="Normal_Programi dela 2011 Elektro Sprotno dopolnjevanje"/>
    <tableColumn id="5" xr3:uid="{AF75D4DB-FE39-44E6-81ED-EE337CE282FD}" name="Naslov" dataDxfId="2997" totalsRowDxfId="2996" dataCellStyle="Normal_Programi dela 2011 Elektro Sprotno dopolnjevanje"/>
  </tableColumns>
  <tableStyleInfo name="TableStyleMedium18" showFirstColumn="0" showLastColumn="0" showRowStripes="1" showColumnStripes="0"/>
</table>
</file>

<file path=xl/tables/table1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7" xr:uid="{FF633B52-4C05-4263-8B04-65EBF0D1FC6C}" name="TabelaSKA2.2" displayName="TabelaSKA2.2" ref="A91:D95" totalsRowCount="1" headerRowDxfId="943" dataDxfId="941" totalsRowDxfId="940" headerRowBorderDxfId="942" dataCellStyle="Normal_Programi dela 2011 Elektro Sprotno dopolnjevanje">
  <tableColumns count="4">
    <tableColumn id="1" xr3:uid="{72BBBD0A-1502-47B2-91FE-815BD4C4D9F8}" name="Referenčna oznaka" totalsRowLabel="Skupno število" dataDxfId="939" totalsRowDxfId="938" dataCellStyle="Normal_Programi dela 2011 Elektro Sprotno dopolnjevanje"/>
    <tableColumn id="2" xr3:uid="{6A15B7F9-0191-499D-A0DD-DFE2912D35D9}" name="Strani" totalsRowFunction="sum" dataDxfId="937" totalsRowDxfId="936" dataCellStyle="Normal_Programi dela 2011 Elektro Sprotno dopolnjevanje"/>
    <tableColumn id="3" xr3:uid="{8292842A-751E-4FAE-A5B7-835EE7CD987D}" name="Naslov" totalsRowFunction="count" dataDxfId="935" totalsRowDxfId="934" dataCellStyle="Normal_Programi dela 2011 Elektro Sprotno dopolnjevanje"/>
    <tableColumn id="4" xr3:uid="{0840A020-A4DC-47B9-9353-376E82E94C66}" name="Opomba" dataDxfId="933" totalsRowDxfId="932" dataCellStyle="Normal_Programi dela 2011 Elektro Sprotno dopolnjevanje"/>
  </tableColumns>
  <tableStyleInfo name="TableStyleMedium18" showFirstColumn="0" showLastColumn="0" showRowStripes="1" showColumnStripes="0"/>
</table>
</file>

<file path=xl/tables/table1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8" xr:uid="{C1ECB11F-EB4C-4DF7-B660-262ACB8E8B36}" name="TabelaSKA2.3" displayName="TabelaSKA2.3" ref="A98:D102" totalsRowCount="1" headerRowDxfId="931" dataDxfId="929" totalsRowDxfId="928" headerRowBorderDxfId="930" dataCellStyle="Normal_Programi dela 2011 Elektro Sprotno dopolnjevanje">
  <tableColumns count="4">
    <tableColumn id="1" xr3:uid="{3E8B9E9C-E3A3-474E-A1D8-E8BB5589D5DB}" name="Referenčna oznaka" totalsRowLabel="Skupno število" dataDxfId="927" totalsRowDxfId="926" dataCellStyle="Normal_Programi dela 2011 Elektro Sprotno dopolnjevanje"/>
    <tableColumn id="2" xr3:uid="{22CE1503-0A91-4F67-A2E4-511C4A5A6319}" name="Strani" totalsRowFunction="sum" dataDxfId="925" totalsRowDxfId="924" dataCellStyle="Normal_Programi dela 2011 Elektro Sprotno dopolnjevanje"/>
    <tableColumn id="3" xr3:uid="{A4BCF8B5-7EE7-44BE-B7BB-B5656E208ECF}" name="Naslov" totalsRowFunction="count" dataDxfId="923" totalsRowDxfId="922" dataCellStyle="Normal_Programi dela 2011 Elektro Sprotno dopolnjevanje"/>
    <tableColumn id="4" xr3:uid="{6946B50A-BBFD-44AB-AFE4-834D2E85758F}" name="Opomba" dataDxfId="921" totalsRowDxfId="920" dataCellStyle="Normal_Programi dela 2011 Elektro Sprotno dopolnjevanje"/>
  </tableColumns>
  <tableStyleInfo name="TableStyleMedium18" showFirstColumn="0" showLastColumn="0" showRowStripes="1" showColumnStripes="0"/>
</table>
</file>

<file path=xl/tables/table1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9" xr:uid="{699A0D05-8CA4-4DD7-A335-26402A45EA06}" name="TabelaSKA3.1" displayName="TabelaSKA3.1" ref="A106:D115" totalsRowCount="1" headerRowDxfId="919" dataDxfId="917" totalsRowDxfId="916" headerRowBorderDxfId="918" dataCellStyle="Normal_Programi dela 2011 Elektro Sprotno dopolnjevanje">
  <tableColumns count="4">
    <tableColumn id="1" xr3:uid="{A0AEC139-BA46-40C7-9B0A-7E54CC37FE50}" name="Referenčna oznaka" totalsRowLabel="Skupno število" dataDxfId="915" totalsRowDxfId="914" dataCellStyle="Normal_Programi dela 2011 Elektro Sprotno dopolnjevanje"/>
    <tableColumn id="2" xr3:uid="{977930ED-450A-48E2-AC81-DB7770B5CE6A}" name="Strani" totalsRowFunction="sum" dataDxfId="913" totalsRowDxfId="912" dataCellStyle="Normal_Programi dela 2011 Elektro Sprotno dopolnjevanje"/>
    <tableColumn id="3" xr3:uid="{DB6B90DB-6D41-454B-A768-683D61F39D21}" name="Naslov" totalsRowFunction="count" dataDxfId="911" totalsRowDxfId="910" dataCellStyle="Normal_Programi dela 2011 Elektro Sprotno dopolnjevanje"/>
    <tableColumn id="4" xr3:uid="{BC63A3C9-A0B6-44A0-9505-32C43DE9B2DD}" name="Opomba" dataDxfId="909" totalsRowDxfId="908" dataCellStyle="Normal_Programi dela 2011 Elektro Sprotno dopolnjevanje"/>
  </tableColumns>
  <tableStyleInfo name="TableStyleMedium18" showFirstColumn="0" showLastColumn="0" showRowStripes="1" showColumnStripes="0"/>
</table>
</file>

<file path=xl/tables/table1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0" xr:uid="{5764E231-3828-45EE-BE64-09D7DD7614E2}" name="TabelaSKA4" displayName="TabelaSKA4" ref="A125:D129" totalsRowCount="1" headerRowDxfId="907" dataDxfId="905" totalsRowDxfId="903" headerRowBorderDxfId="906" tableBorderDxfId="904" headerRowCellStyle="Normal_Programi dela 2011 Elektro Sprotno dopolnjevanje" dataCellStyle="Normal_Programi dela 2011 Elektro Sprotno dopolnjevanje">
  <tableColumns count="4">
    <tableColumn id="4" xr3:uid="{965EEB07-E1E1-4959-A995-B236DDADEC4C}" name="Strokovnjaki" totalsRowLabel="Skupno število" dataDxfId="902" totalsRowDxfId="901" dataCellStyle="Normal_Programi dela 2011 Elektro Sprotno dopolnjevanje"/>
    <tableColumn id="3" xr3:uid="{53978F99-7B75-4945-901D-8DA3EFEC7774}" name="TDT" totalsRowFunction="count" dataDxfId="900" totalsRowDxfId="899" dataCellStyle="Normal_Programi dela 2011 Elektro Sprotno dopolnjevanje"/>
    <tableColumn id="1" xr3:uid="{C4DA3463-74F8-405E-82D1-5FB0A17F6F81}" name="Ime TDT" dataDxfId="898" totalsRowDxfId="897" dataCellStyle="Normal_Programi dela 2011 Elektro Sprotno dopolnjevanje"/>
    <tableColumn id="2" xr3:uid="{4DC3FAF1-49EB-4E5F-9A17-428C6CB3A72C}" name="Opomba" dataDxfId="896" totalsRowDxfId="895" dataCellStyle="Normal_Programi dela 2011 Elektro Sprotno dopolnjevanje"/>
  </tableColumns>
  <tableStyleInfo name="TableStyleMedium18" showFirstColumn="0" showLastColumn="0" showRowStripes="1" showColumnStripes="0"/>
</table>
</file>

<file path=xl/tables/table1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1" xr:uid="{BD2B3D03-3E11-447D-8D47-B07AD79AFE60}" name="TabelaSKA2.1" displayName="TabelaSKA2.1" ref="A29:E88" totalsRowCount="1" headerRowDxfId="894" dataDxfId="893" totalsRowDxfId="892" headerRowCellStyle="Normal_Programi dela 2011 Elektro Sprotno dopolnjevanje" dataCellStyle="Normal_Programi dela 2011 Elektro Sprotno dopolnjevanje">
  <tableColumns count="5">
    <tableColumn id="4" xr3:uid="{A521B994-7FCB-4DCD-9039-C212C83CEAF1}" name="Izvorni TC,SC" totalsRowLabel="Skupno število" dataDxfId="891" totalsRowDxfId="890" dataCellStyle="Normal_Programi dela 2011 Elektro Sprotno dopolnjevanje"/>
    <tableColumn id="1" xr3:uid="{1734B7CF-0498-4734-81AE-A286F4D737BE}" name="Številka projekta" totalsRowFunction="count" dataDxfId="889" totalsRowDxfId="888" dataCellStyle="Normal_Programi dela 2011 Elektro Sprotno dopolnjevanje"/>
    <tableColumn id="2" xr3:uid="{72738B66-8B87-4C6C-92C6-3AC87C710B9A}" name="Referenčna oznaka" dataDxfId="887" totalsRowDxfId="886" dataCellStyle="Normal_Programi dela 2011 Elektro Sprotno dopolnjevanje"/>
    <tableColumn id="3" xr3:uid="{EB7B0381-059C-4193-BBB0-424EBD2F462A}" name="Stopnja" dataDxfId="885" totalsRowDxfId="884" dataCellStyle="Normal_Programi dela 2011 Elektro Sprotno dopolnjevanje"/>
    <tableColumn id="5" xr3:uid="{48B9CF4E-FCB9-4B84-8568-4876411D1888}" name="Naslov" dataDxfId="883" totalsRowDxfId="882" dataCellStyle="Normal_Programi dela 2011 Elektro Sprotno dopolnjevanje"/>
  </tableColumns>
  <tableStyleInfo name="TableStyleMedium18" showFirstColumn="0" showLastColumn="0" showRowStripes="1" showColumnStripes="0"/>
</table>
</file>

<file path=xl/tables/table1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2" xr:uid="{CC7081BA-86F5-400C-A8AD-572320646208}" name="TabelaSKA1" displayName="TabelaSKA1" ref="A13:E24" totalsRowCount="1" headerRowDxfId="881" dataDxfId="880" totalsRowDxfId="879" dataCellStyle="Normal_Programi dela 2011 Elektro Sprotno dopolnjevanje">
  <tableColumns count="5">
    <tableColumn id="2" xr3:uid="{6DB1B4B2-7D5E-4209-8670-5FD134967A2E}" name="Organizacija" totalsRowLabel="Skupno število" dataDxfId="878" totalsRowDxfId="877" dataCellStyle="Normal_Programi dela 2011 Elektro Sprotno dopolnjevanje"/>
    <tableColumn id="1" xr3:uid="{D63E07FC-6FBB-49AF-9645-BDF3471585FC}" name="Oznaka tujega TC, SC" totalsRowFunction="count" dataDxfId="876" totalsRowDxfId="875"/>
    <tableColumn id="3" xr3:uid="{FE013AE0-A067-403F-BB41-63A35887F880}" name="Ime tujega TC, SC" dataDxfId="874" totalsRowDxfId="873" dataCellStyle="Normal_Programi dela 2011 Elektro Sprotno dopolnjevanje"/>
    <tableColumn id="4" xr3:uid="{234697A0-3C05-4679-9D91-5788908E16BD}" name="Status članstva" dataDxfId="872" totalsRowDxfId="871" dataCellStyle="Normal_Programi dela 2011 Elektro Sprotno dopolnjevanje"/>
    <tableColumn id="5" xr3:uid="{B1D8248B-B7E6-4712-B7A3-0A52B7F0FD94}" name="Datum statusa" dataDxfId="870" totalsRowDxfId="869" dataCellStyle="Normal_Programi dela 2011 Elektro Sprotno dopolnjevanje"/>
  </tableColumns>
  <tableStyleInfo name="TableStyleMedium18" showFirstColumn="0" showLastColumn="0" showRowStripes="1" showColumnStripes="0"/>
</table>
</file>

<file path=xl/tables/table1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3" xr:uid="{2241D1FD-1806-43D3-B291-ADC93C508B7E}" name="TabelaSKA3.2" displayName="TabelaSKA3.2" ref="A118:D122" totalsRowCount="1" headerRowDxfId="868" dataDxfId="866" totalsRowDxfId="865" headerRowBorderDxfId="867" dataCellStyle="Normal_Programi dela 2011 Elektro Sprotno dopolnjevanje">
  <tableColumns count="4">
    <tableColumn id="1" xr3:uid="{A7B4F9F9-F82F-4151-9973-8AE96C251E73}" name="Referenčna oznaka" totalsRowLabel="Skupno število" dataDxfId="864" totalsRowDxfId="863" dataCellStyle="Normal_Programi dela 2011 Elektro Sprotno dopolnjevanje"/>
    <tableColumn id="2" xr3:uid="{EC3ED677-0E37-4E38-8CDC-B3F5706B6E6B}" name="Strani" totalsRowFunction="sum" dataDxfId="862" totalsRowDxfId="861" dataCellStyle="Normal_Programi dela 2011 Elektro Sprotno dopolnjevanje"/>
    <tableColumn id="3" xr3:uid="{4F6F074E-6322-4E77-AAAE-3B1F9971E593}" name="Naslov" totalsRowFunction="count" dataDxfId="860" totalsRowDxfId="859" dataCellStyle="Normal_Programi dela 2011 Elektro Sprotno dopolnjevanje"/>
    <tableColumn id="4" xr3:uid="{215D6A4A-2F27-4194-880F-90D5F478A6C8}" name="Opomba" dataDxfId="858" totalsRowDxfId="857" dataCellStyle="Normal_Programi dela 2011 Elektro Sprotno dopolnjevanje"/>
  </tableColumns>
  <tableStyleInfo name="TableStyleMedium18" showFirstColumn="0" showLastColumn="0" showRowStripes="1" showColumnStripes="0"/>
</table>
</file>

<file path=xl/tables/table1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1" xr:uid="{052F9D09-62E6-4B33-9F15-54D81337FBE5}" name="TabelaSTZ2.2" displayName="TabelaSTZ2.2" ref="A30:D34" totalsRowCount="1" headerRowDxfId="856" dataDxfId="854" totalsRowDxfId="853" headerRowBorderDxfId="855" dataCellStyle="Normal_Programi dela 2011 Elektro Sprotno dopolnjevanje">
  <tableColumns count="4">
    <tableColumn id="1" xr3:uid="{734524FE-3D4F-4EF2-A068-D90A6533EB89}" name="Referenčna oznaka" totalsRowLabel="Skupno število" dataDxfId="852" totalsRowDxfId="851" dataCellStyle="Normal_Programi dela 2011 Elektro Sprotno dopolnjevanje"/>
    <tableColumn id="2" xr3:uid="{1033F2CB-4F0F-435C-93BE-937687E81C48}" name="Strani" totalsRowFunction="sum" dataDxfId="850" totalsRowDxfId="849" dataCellStyle="Normal_Programi dela 2011 Elektro Sprotno dopolnjevanje"/>
    <tableColumn id="3" xr3:uid="{020A636D-7099-492E-B641-B6056D1847CA}" name="Naslov" totalsRowFunction="count" dataDxfId="848" totalsRowDxfId="847" dataCellStyle="Normal_Programi dela 2011 Elektro Sprotno dopolnjevanje"/>
    <tableColumn id="4" xr3:uid="{55CC1DDB-1F6C-4207-A64B-ADE678BE3162}" name="Opomba" dataDxfId="846" totalsRowDxfId="845" dataCellStyle="Normal_Programi dela 2011 Elektro Sprotno dopolnjevanje"/>
  </tableColumns>
  <tableStyleInfo name="TableStyleMedium18" showFirstColumn="0" showLastColumn="0" showRowStripes="1" showColumnStripes="0"/>
</table>
</file>

<file path=xl/tables/table1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2" xr:uid="{B2A53566-337A-4C2E-8815-FC782AAE9BF6}" name="TabelaSTZ2.3" displayName="TabelaSTZ2.3" ref="A37:D41" totalsRowCount="1" headerRowDxfId="844" dataDxfId="842" totalsRowDxfId="841" headerRowBorderDxfId="843" dataCellStyle="Normal_Programi dela 2011 Elektro Sprotno dopolnjevanje">
  <tableColumns count="4">
    <tableColumn id="1" xr3:uid="{C15852A0-3850-48B7-BA6D-A62DC8E25AA6}" name="Referenčna oznaka" totalsRowLabel="Skupno število" dataDxfId="840" totalsRowDxfId="839" dataCellStyle="Normal_Programi dela 2011 Elektro Sprotno dopolnjevanje"/>
    <tableColumn id="2" xr3:uid="{0AD9D23B-C98D-4BAC-926D-49E36C984C27}" name="Strani" totalsRowFunction="sum" dataDxfId="838" totalsRowDxfId="837" dataCellStyle="Normal_Programi dela 2011 Elektro Sprotno dopolnjevanje"/>
    <tableColumn id="3" xr3:uid="{611993D5-643F-4B61-BAB9-9E495EA22932}" name="Naslov" totalsRowFunction="count" dataDxfId="836" totalsRowDxfId="835" dataCellStyle="Normal_Programi dela 2011 Elektro Sprotno dopolnjevanje"/>
    <tableColumn id="4" xr3:uid="{12FDEAC0-4755-484F-BD9F-567643EF5C83}" name="Opomba" dataDxfId="834" totalsRowDxfId="833" dataCellStyle="Normal_Programi dela 2011 Elektro Sprotno dopolnjevanje"/>
  </tableColumns>
  <tableStyleInfo name="TableStyleMedium18" showFirstColumn="0" showLastColumn="0" showRowStripes="1" showColumnStripes="0"/>
</table>
</file>

<file path=xl/tables/table1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3" xr:uid="{B5496200-12B2-43D2-8D8F-4A7D2FDA1A92}" name="TabelaSTZ3.1" displayName="TabelaSTZ3.1" ref="A45:D49" totalsRowCount="1" headerRowDxfId="832" dataDxfId="830" totalsRowDxfId="829" headerRowBorderDxfId="831" dataCellStyle="Normal_Programi dela 2011 Elektro Sprotno dopolnjevanje">
  <tableColumns count="4">
    <tableColumn id="1" xr3:uid="{CE7CDD71-69B9-45AE-87B2-4BA0611EF4DC}" name="Referenčna oznaka" totalsRowLabel="Skupno število" dataDxfId="828" totalsRowDxfId="827" dataCellStyle="Normal_Programi dela 2011 Elektro Sprotno dopolnjevanje"/>
    <tableColumn id="2" xr3:uid="{7B7D84EA-61DF-4E28-9B1F-638C997FA3E0}" name="Strani" totalsRowFunction="sum" dataDxfId="826" totalsRowDxfId="825" dataCellStyle="Normal_Programi dela 2011 Elektro Sprotno dopolnjevanje"/>
    <tableColumn id="3" xr3:uid="{6E4E1EEB-488E-4C02-8966-65FBB0607694}" name="Naslov" totalsRowFunction="count" dataDxfId="824" totalsRowDxfId="823" dataCellStyle="Normal_Programi dela 2011 Elektro Sprotno dopolnjevanje"/>
    <tableColumn id="4" xr3:uid="{57E25D06-61C7-478A-A763-857B3FBBC4D9}" name="Opomba" dataDxfId="822" totalsRowDxfId="821" dataCellStyle="Normal_Programi dela 2011 Elektro Sprotno dopolnjevanje"/>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59B923A9-4758-46F3-8BB9-6B25C0AEF5BC}" name="TabelaAVM2.3" displayName="TabelaAVM2.3" ref="A61:D65" totalsRowCount="1" headerRowDxfId="3215" dataDxfId="3213" totalsRowDxfId="3212" headerRowBorderDxfId="3214" dataCellStyle="Normal_Programi dela 2011 Elektro Sprotno dopolnjevanje">
  <tableColumns count="4">
    <tableColumn id="1" xr3:uid="{7A2F4B03-D5FD-4FB0-859F-C65287E08F64}" name="Referenčna oznaka" totalsRowLabel="Skupno število" dataDxfId="3211" totalsRowDxfId="3210" dataCellStyle="Normal_Programi dela 2011 Elektro Sprotno dopolnjevanje"/>
    <tableColumn id="2" xr3:uid="{388C861D-2299-4497-B072-0B110D59DF52}" name="Strani" totalsRowFunction="sum" dataDxfId="3209" totalsRowDxfId="3208" dataCellStyle="Normal_Programi dela 2011 Elektro Sprotno dopolnjevanje"/>
    <tableColumn id="3" xr3:uid="{07BA7C46-C9AF-4085-B2C2-6843999DC1D3}" name="Naslov" totalsRowFunction="count" dataDxfId="3207" totalsRowDxfId="3206" dataCellStyle="Normal_Programi dela 2011 Elektro Sprotno dopolnjevanje"/>
    <tableColumn id="4" xr3:uid="{7499DAD4-AB49-494A-B977-C23B1F094A43}" name="Opomba" dataDxfId="3205" totalsRowDxfId="3204" dataCellStyle="Normal_Programi dela 2011 Elektro Sprotno dopolnjevanje"/>
  </tableColumns>
  <tableStyleInfo name="TableStyleMedium18"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73E37A32-4477-48E9-B5E9-DA85DC832376}" name="TabelaCEV1" displayName="TabelaCEV1" ref="A13:E18" totalsRowCount="1" headerRowDxfId="2995" dataDxfId="2994" totalsRowDxfId="2993" dataCellStyle="Normal_Programi dela 2011 Elektro Sprotno dopolnjevanje">
  <tableColumns count="5">
    <tableColumn id="2" xr3:uid="{2DB64C70-1CCC-46A7-9323-946B5FA7ACD2}" name="Organizacija" totalsRowLabel="Skupno število" dataDxfId="2992" totalsRowDxfId="2991" dataCellStyle="Normal_Programi dela 2011 Elektro Sprotno dopolnjevanje"/>
    <tableColumn id="1" xr3:uid="{6196EAFA-10BE-4BF2-A071-CC6E7C6CDE1F}" name="Oznaka tujega TC, SC" totalsRowFunction="count" dataDxfId="2990" totalsRowDxfId="2989"/>
    <tableColumn id="3" xr3:uid="{015210FB-56DA-43FA-A524-1E0749BD58AB}" name="Ime tujega TC, SC" dataDxfId="2988" totalsRowDxfId="2987" dataCellStyle="Normal_Programi dela 2011 Elektro Sprotno dopolnjevanje"/>
    <tableColumn id="4" xr3:uid="{D4EB4665-7D67-4303-936B-9797B60F4B26}" name="Status članstva" dataDxfId="2986" totalsRowDxfId="2985" dataCellStyle="Normal_Programi dela 2011 Elektro Sprotno dopolnjevanje"/>
    <tableColumn id="5" xr3:uid="{084C07AF-21C7-4014-8DC4-363AA23A9553}" name="Datum statusa" dataDxfId="2984" totalsRowDxfId="2983" dataCellStyle="Normal_Programi dela 2011 Elektro Sprotno dopolnjevanje"/>
  </tableColumns>
  <tableStyleInfo name="TableStyleMedium18" showFirstColumn="0" showLastColumn="0" showRowStripes="1" showColumnStripes="0"/>
</table>
</file>

<file path=xl/tables/table2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4" xr:uid="{86A7F85A-D2AA-4D0D-9CEA-09430BC8268D}" name="TabelaSTZ4" displayName="TabelaSTZ4" ref="A59:D63" totalsRowCount="1" headerRowDxfId="820" dataDxfId="818" totalsRowDxfId="816" headerRowBorderDxfId="819" tableBorderDxfId="817" headerRowCellStyle="Normal_Programi dela 2011 Elektro Sprotno dopolnjevanje" dataCellStyle="Normal_Programi dela 2011 Elektro Sprotno dopolnjevanje">
  <tableColumns count="4">
    <tableColumn id="4" xr3:uid="{74F6DD49-D62D-4632-AD36-F7CCCFACA6E5}" name="Strokovnjaki" totalsRowLabel="Skupno število" dataDxfId="815" totalsRowDxfId="814" dataCellStyle="Normal_Programi dela 2011 Elektro Sprotno dopolnjevanje"/>
    <tableColumn id="3" xr3:uid="{C19E9F97-29DF-4094-A9D0-72E0EDA48470}" name="TDT" totalsRowFunction="count" dataDxfId="813" totalsRowDxfId="812" dataCellStyle="Normal_Programi dela 2011 Elektro Sprotno dopolnjevanje"/>
    <tableColumn id="1" xr3:uid="{2BE4B416-0A98-4E2A-B58D-0BEB0C7BD3E8}" name="Ime TDT" dataDxfId="811" totalsRowDxfId="810" dataCellStyle="Normal_Programi dela 2011 Elektro Sprotno dopolnjevanje"/>
    <tableColumn id="2" xr3:uid="{EFE68621-329C-433D-8489-32C84BF4A42B}" name="Opomba" dataDxfId="809" totalsRowDxfId="808" dataCellStyle="Normal_Programi dela 2011 Elektro Sprotno dopolnjevanje"/>
  </tableColumns>
  <tableStyleInfo name="TableStyleMedium18" showFirstColumn="0" showLastColumn="0" showRowStripes="1" showColumnStripes="0"/>
</table>
</file>

<file path=xl/tables/table2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5" xr:uid="{871C2693-4C4B-4C43-8023-96FDC2DB1937}" name="TabelaSTZ2.1" displayName="TabelaSTZ2.1" ref="A21:E27" totalsRowCount="1" headerRowDxfId="807" dataDxfId="806" totalsRowDxfId="805" headerRowCellStyle="Normal_Programi dela 2011 Elektro Sprotno dopolnjevanje" dataCellStyle="Normal_Programi dela 2011 Elektro Sprotno dopolnjevanje">
  <tableColumns count="5">
    <tableColumn id="4" xr3:uid="{D1748B6F-983C-4782-8A65-2BD25DB974BF}" name="Izvorni TC,SC" totalsRowLabel="Skupno število" dataDxfId="804" totalsRowDxfId="803" dataCellStyle="Normal_Programi dela 2011 Elektro Sprotno dopolnjevanje"/>
    <tableColumn id="1" xr3:uid="{71BA4D89-FBD7-435F-99E8-2FE64A35BCE8}" name="Številka projekta" totalsRowFunction="count" dataDxfId="802" totalsRowDxfId="801" dataCellStyle="Normal_Programi dela 2011 Elektro Sprotno dopolnjevanje"/>
    <tableColumn id="2" xr3:uid="{364DAF9C-CC11-4918-B4B2-8B3D48FB1A8A}" name="Referenčna oznaka" dataDxfId="800" totalsRowDxfId="799" dataCellStyle="Normal_Programi dela 2011 Elektro Sprotno dopolnjevanje"/>
    <tableColumn id="3" xr3:uid="{C7E82F2E-0149-41F0-8A7F-9A69F71DDCD0}" name="Stopnja" dataDxfId="798" totalsRowDxfId="797" dataCellStyle="Normal_Programi dela 2011 Elektro Sprotno dopolnjevanje"/>
    <tableColumn id="5" xr3:uid="{BA53E962-F5AC-44E1-8C65-37B72A2FA713}" name="Naslov" dataDxfId="796" totalsRowDxfId="795" dataCellStyle="Normal_Programi dela 2011 Elektro Sprotno dopolnjevanje"/>
  </tableColumns>
  <tableStyleInfo name="TableStyleMedium18" showFirstColumn="0" showLastColumn="0" showRowStripes="1" showColumnStripes="0"/>
</table>
</file>

<file path=xl/tables/table2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6" xr:uid="{75E09600-3B37-4A4E-A43B-F1682B9541F8}" name="TabelaSTZ1" displayName="TabelaSTZ1" ref="A13:E16" totalsRowCount="1" headerRowDxfId="794" dataDxfId="793" totalsRowDxfId="792" dataCellStyle="Normal_Programi dela 2011 Elektro Sprotno dopolnjevanje">
  <tableColumns count="5">
    <tableColumn id="2" xr3:uid="{7263D720-9CD3-46EA-A459-2D626901A935}" name="Organizacija" totalsRowLabel="Skupno število" dataDxfId="791" totalsRowDxfId="790" dataCellStyle="Normal_Programi dela 2011 Elektro Sprotno dopolnjevanje"/>
    <tableColumn id="1" xr3:uid="{049CAB83-9355-4DAB-8BBB-5187713C0955}" name="Oznaka tujega TC, SC" totalsRowFunction="count" dataDxfId="789" totalsRowDxfId="788"/>
    <tableColumn id="3" xr3:uid="{40943394-2A7A-4636-828A-89DECF93F61F}" name="Ime tujega TC, SC" dataDxfId="787" totalsRowDxfId="786" dataCellStyle="Normal_Programi dela 2011 Elektro Sprotno dopolnjevanje"/>
    <tableColumn id="4" xr3:uid="{1C82EEC3-3830-4DFF-BF67-66ACE5BE6777}" name="Status članstva" dataDxfId="785" totalsRowDxfId="784" dataCellStyle="Normal_Programi dela 2011 Elektro Sprotno dopolnjevanje"/>
    <tableColumn id="5" xr3:uid="{DC17A2C0-11A7-4E83-815F-D97D69D9A9F3}" name="Datum statusa" dataDxfId="783" totalsRowDxfId="782" dataCellStyle="Normal_Programi dela 2011 Elektro Sprotno dopolnjevanje"/>
  </tableColumns>
  <tableStyleInfo name="TableStyleMedium18" showFirstColumn="0" showLastColumn="0" showRowStripes="1" showColumnStripes="0"/>
</table>
</file>

<file path=xl/tables/table2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7" xr:uid="{DEB4A33E-C1AC-4CEE-ACD1-CDE74973E2B8}" name="TabelaSTZ3.2" displayName="TabelaSTZ3.2" ref="A52:D56" totalsRowCount="1" headerRowDxfId="781" dataDxfId="779" totalsRowDxfId="778" headerRowBorderDxfId="780" dataCellStyle="Normal_Programi dela 2011 Elektro Sprotno dopolnjevanje">
  <tableColumns count="4">
    <tableColumn id="1" xr3:uid="{F8527201-03D4-434D-95BC-FF279603D600}" name="Referenčna oznaka" totalsRowLabel="Skupno število" dataDxfId="777" totalsRowDxfId="776" dataCellStyle="Normal_Programi dela 2011 Elektro Sprotno dopolnjevanje"/>
    <tableColumn id="2" xr3:uid="{8E4D71FC-5654-4DC5-BE14-1809D499CCF6}" name="Strani" totalsRowFunction="sum" dataDxfId="775" totalsRowDxfId="774" dataCellStyle="Normal_Programi dela 2011 Elektro Sprotno dopolnjevanje"/>
    <tableColumn id="3" xr3:uid="{9E5B188F-03A8-43E2-9C04-2BA2B7028940}" name="Naslov" totalsRowFunction="count" dataDxfId="773" totalsRowDxfId="772" dataCellStyle="Normal_Programi dela 2011 Elektro Sprotno dopolnjevanje"/>
    <tableColumn id="4" xr3:uid="{0FE31343-704F-4B89-BE7C-9FD0F7F6B4C5}" name="Opomba" dataDxfId="771" totalsRowDxfId="770" dataCellStyle="Normal_Programi dela 2011 Elektro Sprotno dopolnjevanje"/>
  </tableColumns>
  <tableStyleInfo name="TableStyleMedium18" showFirstColumn="0" showLastColumn="0" showRowStripes="1" showColumnStripes="0"/>
</table>
</file>

<file path=xl/tables/table2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4" xr:uid="{F55F3DA2-8B68-4B77-A401-7933433C98FC}" name="TabelaSPN2.2" displayName="TabelaSPN2.2" ref="A289:D293" totalsRowCount="1" headerRowDxfId="769" dataDxfId="767" totalsRowDxfId="766" headerRowBorderDxfId="768" dataCellStyle="Normal_Programi dela 2011 Elektro Sprotno dopolnjevanje">
  <tableColumns count="4">
    <tableColumn id="1" xr3:uid="{21844F4D-DB35-439E-9FA0-998D91B0B828}" name="Referenčna oznaka" totalsRowLabel="Skupno število" dataDxfId="765" totalsRowDxfId="764" dataCellStyle="Normal_Programi dela 2011 Elektro Sprotno dopolnjevanje"/>
    <tableColumn id="2" xr3:uid="{36F5840A-12AF-4949-B476-3DF00D8EC92F}" name="Strani" totalsRowFunction="sum" dataDxfId="763" totalsRowDxfId="762" dataCellStyle="Normal_Programi dela 2011 Elektro Sprotno dopolnjevanje"/>
    <tableColumn id="3" xr3:uid="{971524AA-C0E8-45F6-8CF5-282CD8FC8BC8}" name="Naslov" totalsRowFunction="count" dataDxfId="761" totalsRowDxfId="760" dataCellStyle="Normal_Programi dela 2011 Elektro Sprotno dopolnjevanje"/>
    <tableColumn id="4" xr3:uid="{C7F5534E-8920-429C-BB63-B0614527A4E6}" name="Opomba" dataDxfId="759" totalsRowDxfId="758" dataCellStyle="Normal_Programi dela 2011 Elektro Sprotno dopolnjevanje"/>
  </tableColumns>
  <tableStyleInfo name="TableStyleMedium18" showFirstColumn="0" showLastColumn="0" showRowStripes="1" showColumnStripes="0"/>
</table>
</file>

<file path=xl/tables/table2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5" xr:uid="{A0BA469B-C080-4356-B5F5-0C6C5EC09637}" name="TabelaSPN2.3" displayName="TabelaSPN2.3" ref="A296:D300" totalsRowCount="1" headerRowDxfId="757" dataDxfId="755" totalsRowDxfId="754" headerRowBorderDxfId="756" dataCellStyle="Normal_Programi dela 2011 Elektro Sprotno dopolnjevanje">
  <tableColumns count="4">
    <tableColumn id="1" xr3:uid="{672C5A83-4602-4158-AA48-1D981B1892C1}" name="Referenčna oznaka" totalsRowLabel="Skupno število" dataDxfId="753" totalsRowDxfId="752" dataCellStyle="Normal_Programi dela 2011 Elektro Sprotno dopolnjevanje"/>
    <tableColumn id="2" xr3:uid="{9AAD64FC-D057-4003-A9FA-188BA3EFF8CF}" name="Strani" totalsRowFunction="sum" dataDxfId="751" totalsRowDxfId="750" dataCellStyle="Normal_Programi dela 2011 Elektro Sprotno dopolnjevanje"/>
    <tableColumn id="3" xr3:uid="{1522837D-C748-4CE1-82F5-F1DFC8516C20}" name="Naslov" totalsRowFunction="count" dataDxfId="749" totalsRowDxfId="748" dataCellStyle="Normal_Programi dela 2011 Elektro Sprotno dopolnjevanje"/>
    <tableColumn id="4" xr3:uid="{5A823FE2-CF72-4903-94FD-768F0BB0FF76}" name="Opomba" dataDxfId="747" totalsRowDxfId="746" dataCellStyle="Normal_Programi dela 2011 Elektro Sprotno dopolnjevanje"/>
  </tableColumns>
  <tableStyleInfo name="TableStyleMedium18" showFirstColumn="0" showLastColumn="0" showRowStripes="1" showColumnStripes="0"/>
</table>
</file>

<file path=xl/tables/table2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6" xr:uid="{19A0DAA0-6645-45BE-874A-5719F8E6AE91}" name="TabelaSPN3.1" displayName="TabelaSPN3.1" ref="A304:D308" totalsRowCount="1" headerRowDxfId="745" dataDxfId="743" totalsRowDxfId="742" headerRowBorderDxfId="744" dataCellStyle="Normal_Programi dela 2011 Elektro Sprotno dopolnjevanje">
  <tableColumns count="4">
    <tableColumn id="1" xr3:uid="{D4AC6622-A2C0-46BA-935E-EF9A31EEFB4F}" name="Referenčna oznaka" totalsRowLabel="Skupno število" dataDxfId="741" totalsRowDxfId="740" dataCellStyle="Normal_Programi dela 2011 Elektro Sprotno dopolnjevanje"/>
    <tableColumn id="2" xr3:uid="{2CA312DE-4B4C-40AC-ABC4-B2F011080B0A}" name="Strani" totalsRowFunction="sum" dataDxfId="739" totalsRowDxfId="738" dataCellStyle="Normal_Programi dela 2011 Elektro Sprotno dopolnjevanje"/>
    <tableColumn id="3" xr3:uid="{09F05414-F9FC-4DAD-BB27-7F1189FB62CE}" name="Naslov" totalsRowFunction="count" dataDxfId="737" totalsRowDxfId="736" dataCellStyle="Normal_Programi dela 2011 Elektro Sprotno dopolnjevanje"/>
    <tableColumn id="4" xr3:uid="{1F4BCB07-45D7-4444-9037-751AFE3DFD11}" name="Opomba" dataDxfId="735" totalsRowDxfId="734" dataCellStyle="Normal_Programi dela 2011 Elektro Sprotno dopolnjevanje"/>
  </tableColumns>
  <tableStyleInfo name="TableStyleMedium18" showFirstColumn="0" showLastColumn="0" showRowStripes="1" showColumnStripes="0"/>
</table>
</file>

<file path=xl/tables/table2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7" xr:uid="{1D38CE7E-CB8D-49BD-AEFF-796A622216FB}" name="TabelaSPN4" displayName="TabelaSPN4" ref="A318:D322" totalsRowCount="1" headerRowDxfId="733" dataDxfId="731" totalsRowDxfId="729" headerRowBorderDxfId="732" tableBorderDxfId="730" headerRowCellStyle="Normal_Programi dela 2011 Elektro Sprotno dopolnjevanje" dataCellStyle="Normal_Programi dela 2011 Elektro Sprotno dopolnjevanje">
  <tableColumns count="4">
    <tableColumn id="4" xr3:uid="{A9A6E512-735F-4B93-B64C-0E0D5809FD8D}" name="Strokovnjaki" totalsRowLabel="Skupno število" dataDxfId="728" totalsRowDxfId="727" dataCellStyle="Normal_Programi dela 2011 Elektro Sprotno dopolnjevanje"/>
    <tableColumn id="3" xr3:uid="{5CF96124-DBAF-4689-90DF-1F8BC1DADA0E}" name="TDT" totalsRowFunction="count" dataDxfId="726" totalsRowDxfId="725" dataCellStyle="Normal_Programi dela 2011 Elektro Sprotno dopolnjevanje"/>
    <tableColumn id="1" xr3:uid="{3322F8EF-0976-475F-87B8-54574801494B}" name="Ime TDT" dataDxfId="724" totalsRowDxfId="723" dataCellStyle="Normal_Programi dela 2011 Elektro Sprotno dopolnjevanje"/>
    <tableColumn id="2" xr3:uid="{2B32566A-ADE9-41C3-91BB-8D5D60B6ACF7}" name="Opomba" dataDxfId="722" totalsRowDxfId="721" dataCellStyle="Normal_Programi dela 2011 Elektro Sprotno dopolnjevanje"/>
  </tableColumns>
  <tableStyleInfo name="TableStyleMedium18" showFirstColumn="0" showLastColumn="0" showRowStripes="1" showColumnStripes="0"/>
</table>
</file>

<file path=xl/tables/table2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8" xr:uid="{C8C4CBFA-FA63-4A6B-9D78-934D8601C3DC}" name="TabelaSPN2.1" displayName="TabelaSPN2.1" ref="A61:E286" totalsRowCount="1" headerRowDxfId="720" dataDxfId="719" totalsRowDxfId="718" headerRowCellStyle="Normal_Programi dela 2011 Elektro Sprotno dopolnjevanje" dataCellStyle="Normal_Programi dela 2011 Elektro Sprotno dopolnjevanje">
  <tableColumns count="5">
    <tableColumn id="4" xr3:uid="{7AB44A1D-9C17-4F86-86B5-92591ADC1CF3}" name="Izvorni TC,SC" totalsRowLabel="Skupno število" dataDxfId="717" totalsRowDxfId="716" dataCellStyle="Normal_Programi dela 2011 Elektro Sprotno dopolnjevanje"/>
    <tableColumn id="1" xr3:uid="{A1BB5306-392A-441A-8EE3-6DF2C32929B2}" name="Številka projekta" totalsRowFunction="count" dataDxfId="715" totalsRowDxfId="714" dataCellStyle="Normal_Programi dela 2011 Elektro Sprotno dopolnjevanje"/>
    <tableColumn id="2" xr3:uid="{C74099AB-893E-4F08-AA67-2F4EC0063233}" name="Referenčna oznaka" dataDxfId="713" totalsRowDxfId="712" dataCellStyle="Normal_Programi dela 2011 Elektro Sprotno dopolnjevanje"/>
    <tableColumn id="3" xr3:uid="{9DB25AA8-8F67-409B-ACE2-3548AE7E479D}" name="Stopnja" dataDxfId="711" totalsRowDxfId="710" dataCellStyle="Normal_Programi dela 2011 Elektro Sprotno dopolnjevanje"/>
    <tableColumn id="5" xr3:uid="{E84394B7-C0DB-4CF6-A7F7-FA10AE2C6336}" name="Naslov" dataDxfId="709" totalsRowDxfId="708" dataCellStyle="Normal_Programi dela 2011 Elektro Sprotno dopolnjevanje"/>
  </tableColumns>
  <tableStyleInfo name="TableStyleMedium18" showFirstColumn="0" showLastColumn="0" showRowStripes="1" showColumnStripes="0"/>
</table>
</file>

<file path=xl/tables/table2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9" xr:uid="{41A85B6B-2940-4A51-B00B-BF5AF5F008BE}" name="TabelaSPN1" displayName="TabelaSPN1" ref="A13:E56" totalsRowCount="1" headerRowDxfId="707" dataDxfId="706" totalsRowDxfId="705" dataCellStyle="Normal_Programi dela 2011 Elektro Sprotno dopolnjevanje">
  <tableColumns count="5">
    <tableColumn id="2" xr3:uid="{67EDD39A-3FD7-40B6-B39C-CB803F42C4DC}" name="Organizacija" totalsRowLabel="Skupno število" dataDxfId="704" totalsRowDxfId="703" dataCellStyle="Normal_Programi dela 2011 Elektro Sprotno dopolnjevanje"/>
    <tableColumn id="1" xr3:uid="{DD8DB4F1-52F5-487F-ABA7-B3A959D6A922}" name="Oznaka tujega TC, SC" totalsRowLabel="19" dataDxfId="702" totalsRowDxfId="701"/>
    <tableColumn id="3" xr3:uid="{9FE1DF38-9E0C-4A38-953F-80FBF4758B9A}" name="Ime tujega TC, SC" dataDxfId="700" totalsRowDxfId="699" dataCellStyle="Normal_Programi dela 2011 Elektro Sprotno dopolnjevanje"/>
    <tableColumn id="4" xr3:uid="{D101D35B-C9AF-4880-8593-03B40A42DF4A}" name="Status članstva" dataDxfId="698" totalsRowDxfId="697" dataCellStyle="Normal_Programi dela 2011 Elektro Sprotno dopolnjevanje"/>
    <tableColumn id="5" xr3:uid="{D7BE2C1F-6DD2-4179-9D77-9AC1762CD538}" name="Datum statusa" dataDxfId="696" totalsRowDxfId="695" dataCellStyle="Normal_Programi dela 2011 Elektro Sprotno dopolnjevanje"/>
  </tableColumns>
  <tableStyleInfo name="TableStyleMedium18"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185D0953-AD5A-430A-B2FE-8D3493FF4594}" name="TabelaCEV3.2" displayName="TabelaCEV3.2" ref="A79:D83" totalsRowCount="1" headerRowDxfId="2982" dataDxfId="2980" totalsRowDxfId="2979" headerRowBorderDxfId="2981" dataCellStyle="Normal_Programi dela 2011 Elektro Sprotno dopolnjevanje">
  <tableColumns count="4">
    <tableColumn id="1" xr3:uid="{80D20BAD-1AD8-41B1-9FBA-76299BD70D2D}" name="Referenčna oznaka" totalsRowLabel="Skupno število" dataDxfId="2978" totalsRowDxfId="2977" dataCellStyle="Normal_Programi dela 2011 Elektro Sprotno dopolnjevanje"/>
    <tableColumn id="2" xr3:uid="{E6FE2A82-0E73-4EB0-8BEE-4573994E3462}" name="Strani" totalsRowFunction="sum" dataDxfId="2976" totalsRowDxfId="2975" dataCellStyle="Normal_Programi dela 2011 Elektro Sprotno dopolnjevanje"/>
    <tableColumn id="3" xr3:uid="{8AA448B2-D1BE-4C11-AC36-6BB455576955}" name="Naslov" totalsRowFunction="count" dataDxfId="2974" totalsRowDxfId="2973" dataCellStyle="Normal_Programi dela 2011 Elektro Sprotno dopolnjevanje"/>
    <tableColumn id="4" xr3:uid="{40D3915F-2369-4B10-90AF-9005AC5A5369}" name="Opomba" dataDxfId="2972" totalsRowDxfId="2971" dataCellStyle="Normal_Programi dela 2011 Elektro Sprotno dopolnjevanje"/>
  </tableColumns>
  <tableStyleInfo name="TableStyleMedium18" showFirstColumn="0" showLastColumn="0" showRowStripes="1" showColumnStripes="0"/>
</table>
</file>

<file path=xl/tables/table2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0" xr:uid="{BD7DFCB0-6400-4E06-962E-CDF0D5BDEDAB}" name="TabelaSPN3.2" displayName="TabelaSPN3.2" ref="A311:D315" totalsRowCount="1" headerRowDxfId="694" dataDxfId="692" totalsRowDxfId="691" headerRowBorderDxfId="693" dataCellStyle="Normal_Programi dela 2011 Elektro Sprotno dopolnjevanje">
  <tableColumns count="4">
    <tableColumn id="1" xr3:uid="{F2B17491-7FE9-4605-A5BA-304CD5608C67}" name="Referenčna oznaka" totalsRowLabel="Skupno število" dataDxfId="690" totalsRowDxfId="689" dataCellStyle="Normal_Programi dela 2011 Elektro Sprotno dopolnjevanje"/>
    <tableColumn id="2" xr3:uid="{52EAFC05-0082-492B-AB32-5255DC6E9D1B}" name="Strani" totalsRowFunction="sum" dataDxfId="688" totalsRowDxfId="687" dataCellStyle="Normal_Programi dela 2011 Elektro Sprotno dopolnjevanje"/>
    <tableColumn id="3" xr3:uid="{881725A6-56DB-479E-8000-95554DE0396B}" name="Naslov" totalsRowFunction="count" dataDxfId="686" totalsRowDxfId="685" dataCellStyle="Normal_Programi dela 2011 Elektro Sprotno dopolnjevanje"/>
    <tableColumn id="4" xr3:uid="{B9846314-23AC-4C45-A7C8-9CBEC4BF2F41}" name="Opomba" dataDxfId="684" totalsRowDxfId="683" dataCellStyle="Normal_Programi dela 2011 Elektro Sprotno dopolnjevanje"/>
  </tableColumns>
  <tableStyleInfo name="TableStyleMedium18" showFirstColumn="0" showLastColumn="0" showRowStripes="1" showColumnStripes="0"/>
</table>
</file>

<file path=xl/tables/table2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8" xr:uid="{48707DB1-92EC-4A9E-ADE6-88A2405353C8}" name="TabelaTRM2.2" displayName="TabelaTRM2.2" ref="A27:D31" totalsRowCount="1" headerRowDxfId="682" dataDxfId="680" totalsRowDxfId="679" headerRowBorderDxfId="681" dataCellStyle="Normal_Programi dela 2011 Elektro Sprotno dopolnjevanje">
  <tableColumns count="4">
    <tableColumn id="1" xr3:uid="{3F1E5972-2BAA-4DBC-A4D4-FCD69E8C325D}" name="Referenčna oznaka" totalsRowLabel="Skupno število" dataDxfId="678" totalsRowDxfId="677" dataCellStyle="Normal_Programi dela 2011 Elektro Sprotno dopolnjevanje"/>
    <tableColumn id="2" xr3:uid="{69F66475-A7DD-449F-920F-B7C4BD7267CD}" name="Strani" totalsRowFunction="sum" dataDxfId="676" totalsRowDxfId="675" dataCellStyle="Normal_Programi dela 2011 Elektro Sprotno dopolnjevanje"/>
    <tableColumn id="3" xr3:uid="{3AC879D3-56DC-4017-9CD5-31714C01BDE9}" name="Naslov" totalsRowFunction="count" dataDxfId="674" totalsRowDxfId="673" dataCellStyle="Normal_Programi dela 2011 Elektro Sprotno dopolnjevanje"/>
    <tableColumn id="4" xr3:uid="{3B7C4057-AFA6-4154-88F2-2C3CCA36D151}" name="Opomba" dataDxfId="672" totalsRowDxfId="671" dataCellStyle="Normal_Programi dela 2011 Elektro Sprotno dopolnjevanje"/>
  </tableColumns>
  <tableStyleInfo name="TableStyleMedium18" showFirstColumn="0" showLastColumn="0" showRowStripes="1" showColumnStripes="0"/>
</table>
</file>

<file path=xl/tables/table2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9" xr:uid="{AB2D3C1B-13AD-43A4-97DF-4517FE4A5AF8}" name="TabelaTRM2.3" displayName="TabelaTRM2.3" ref="A34:D38" totalsRowCount="1" headerRowDxfId="670" dataDxfId="668" totalsRowDxfId="667" headerRowBorderDxfId="669" dataCellStyle="Normal_Programi dela 2011 Elektro Sprotno dopolnjevanje">
  <tableColumns count="4">
    <tableColumn id="1" xr3:uid="{B54F10FF-C6D8-42D0-8E07-021E8E73B176}" name="Referenčna oznaka" totalsRowLabel="Skupno število" dataDxfId="666" totalsRowDxfId="665" dataCellStyle="Normal_Programi dela 2011 Elektro Sprotno dopolnjevanje"/>
    <tableColumn id="2" xr3:uid="{0DD099A9-B77E-4056-AE8A-5D5C55A4C820}" name="Strani" totalsRowFunction="sum" dataDxfId="664" totalsRowDxfId="663" dataCellStyle="Normal_Programi dela 2011 Elektro Sprotno dopolnjevanje"/>
    <tableColumn id="3" xr3:uid="{275E6EAC-5624-4079-B9F0-41D87FBF0086}" name="Naslov" totalsRowFunction="count" dataDxfId="662" totalsRowDxfId="661" dataCellStyle="Normal_Programi dela 2011 Elektro Sprotno dopolnjevanje"/>
    <tableColumn id="4" xr3:uid="{7CAABFD9-43DD-494A-BBF1-4AA1EAA94AD9}" name="Opomba" dataDxfId="660" totalsRowDxfId="659" dataCellStyle="Normal_Programi dela 2011 Elektro Sprotno dopolnjevanje"/>
  </tableColumns>
  <tableStyleInfo name="TableStyleMedium18" showFirstColumn="0" showLastColumn="0" showRowStripes="1" showColumnStripes="0"/>
</table>
</file>

<file path=xl/tables/table2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0" xr:uid="{4CB01587-B945-4E26-972D-8CC0CE0A2D5E}" name="TabelaTRM3.1" displayName="TabelaTRM3.1" ref="A42:D56" totalsRowCount="1" headerRowDxfId="658" dataDxfId="656" totalsRowDxfId="655" headerRowBorderDxfId="657" dataCellStyle="Normal_Programi dela 2011 Elektro Sprotno dopolnjevanje">
  <tableColumns count="4">
    <tableColumn id="1" xr3:uid="{24BAD83F-198A-4203-975E-827D19D1E867}" name="Referenčna oznaka" totalsRowLabel="Skupno število" dataDxfId="654" totalsRowDxfId="653" dataCellStyle="Normal_Programi dela 2011 Elektro Sprotno dopolnjevanje"/>
    <tableColumn id="2" xr3:uid="{F2519811-E76C-4A80-8FFD-AAF4029187F2}" name="Strani" totalsRowFunction="sum" dataDxfId="652" totalsRowDxfId="651" dataCellStyle="Normal_Programi dela 2011 Elektro Sprotno dopolnjevanje"/>
    <tableColumn id="3" xr3:uid="{4BCD2B66-2E5A-4C0E-AB52-ECC022668C43}" name="Naslov" totalsRowFunction="count" dataDxfId="650" totalsRowDxfId="649" dataCellStyle="Normal_Programi dela 2011 Elektro Sprotno dopolnjevanje"/>
    <tableColumn id="4" xr3:uid="{A7D00330-AEF2-4346-A39F-9C2FE4CA9803}" name="Opomba" dataDxfId="648" totalsRowDxfId="647" dataCellStyle="Normal_Programi dela 2011 Elektro Sprotno dopolnjevanje"/>
  </tableColumns>
  <tableStyleInfo name="TableStyleMedium18" showFirstColumn="0" showLastColumn="0" showRowStripes="1" showColumnStripes="0"/>
</table>
</file>

<file path=xl/tables/table2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1" xr:uid="{55EDAEBA-E846-4E8B-AC29-E5ACFE9AFF30}" name="TabelaTRM4" displayName="TabelaTRM4" ref="A66:D70" totalsRowCount="1" headerRowDxfId="646" dataDxfId="644" totalsRowDxfId="642" headerRowBorderDxfId="645" tableBorderDxfId="643" headerRowCellStyle="Normal_Programi dela 2011 Elektro Sprotno dopolnjevanje" dataCellStyle="Normal_Programi dela 2011 Elektro Sprotno dopolnjevanje">
  <tableColumns count="4">
    <tableColumn id="4" xr3:uid="{BB222BCB-C601-4CBE-A372-37AD02D8BC0B}" name="Strokovnjaki" totalsRowLabel="Skupno število" dataDxfId="641" totalsRowDxfId="640" dataCellStyle="Normal_Programi dela 2011 Elektro Sprotno dopolnjevanje"/>
    <tableColumn id="3" xr3:uid="{DFAA20EB-204F-4D0D-8136-36EED8FB7062}" name="TDT" totalsRowFunction="count" dataDxfId="639" totalsRowDxfId="638" dataCellStyle="Normal_Programi dela 2011 Elektro Sprotno dopolnjevanje"/>
    <tableColumn id="1" xr3:uid="{7E8630EA-3FCB-4D2C-B9AD-26DD07DCA5EB}" name="Ime TDT" dataDxfId="637" totalsRowDxfId="636" dataCellStyle="Normal_Programi dela 2011 Elektro Sprotno dopolnjevanje"/>
    <tableColumn id="2" xr3:uid="{5EA67316-7366-4EA4-B9DA-909003CB4769}" name="Opomba" dataDxfId="635" totalsRowDxfId="634" dataCellStyle="Normal_Programi dela 2011 Elektro Sprotno dopolnjevanje"/>
  </tableColumns>
  <tableStyleInfo name="TableStyleMedium18" showFirstColumn="0" showLastColumn="0" showRowStripes="1" showColumnStripes="0"/>
</table>
</file>

<file path=xl/tables/table2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2" xr:uid="{20781692-2DE3-40D3-8B07-9031DF2EA643}" name="TabelaTRM2.1" displayName="TabelaTRM2.1" ref="A20:E24" totalsRowCount="1" headerRowDxfId="633" dataDxfId="632" totalsRowDxfId="631" headerRowCellStyle="Normal_Programi dela 2011 Elektro Sprotno dopolnjevanje" dataCellStyle="Normal_Programi dela 2011 Elektro Sprotno dopolnjevanje">
  <tableColumns count="5">
    <tableColumn id="4" xr3:uid="{2CDE5C0A-3827-43E4-967F-70A67D6D59E9}" name="Izvorni TC,SC" totalsRowLabel="Skupno število" dataDxfId="630" totalsRowDxfId="629" dataCellStyle="Normal_Programi dela 2011 Elektro Sprotno dopolnjevanje"/>
    <tableColumn id="1" xr3:uid="{BE68C2B1-3122-4CDF-93C7-297A86F2F932}" name="Številka projekta" totalsRowFunction="count" dataDxfId="628" totalsRowDxfId="627" dataCellStyle="Normal_Programi dela 2011 Elektro Sprotno dopolnjevanje"/>
    <tableColumn id="2" xr3:uid="{ACDAD164-8E2D-4CA8-B19D-F1DF515D80A9}" name="Referenčna oznaka" dataDxfId="626" totalsRowDxfId="625" dataCellStyle="Normal_Programi dela 2011 Elektro Sprotno dopolnjevanje"/>
    <tableColumn id="3" xr3:uid="{149E0FB7-FBF1-4B43-930A-1C99A0CD1F25}" name="Stopnja" dataDxfId="624" totalsRowDxfId="623" dataCellStyle="Normal_Programi dela 2011 Elektro Sprotno dopolnjevanje"/>
    <tableColumn id="5" xr3:uid="{9661C102-4646-44E1-AFD0-BC318AB2CEC4}" name="Naslov" dataDxfId="622" totalsRowDxfId="621" dataCellStyle="Normal_Programi dela 2011 Elektro Sprotno dopolnjevanje"/>
  </tableColumns>
  <tableStyleInfo name="TableStyleMedium18" showFirstColumn="0" showLastColumn="0" showRowStripes="1" showColumnStripes="0"/>
</table>
</file>

<file path=xl/tables/table2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3" xr:uid="{D2CB5B3F-75F9-4B77-BF3D-C39A192F1A7C}" name="TabelaTRM1" displayName="TabelaTRM1" ref="A13:E15" totalsRowCount="1" headerRowDxfId="620" dataDxfId="619" totalsRowDxfId="618" dataCellStyle="Normal_Programi dela 2011 Elektro Sprotno dopolnjevanje">
  <tableColumns count="5">
    <tableColumn id="2" xr3:uid="{A77C259B-B722-4C7C-9C9D-287A99609F86}" name="Organizacija" totalsRowLabel="Skupno število" dataDxfId="617" totalsRowDxfId="616" dataCellStyle="Normal_Programi dela 2011 Elektro Sprotno dopolnjevanje"/>
    <tableColumn id="1" xr3:uid="{0CB2BD9A-62D6-4D4A-B21E-C102D4843271}" name="Oznaka tujega TC, SC" totalsRowFunction="count" dataDxfId="615" totalsRowDxfId="614" dataCellStyle="Normal_Programi dela 2011 Elektro Sprotno dopolnjevanje"/>
    <tableColumn id="3" xr3:uid="{EC89F5F0-820B-4297-B71E-C7CF62E3C143}" name="Ime tujega TC, SC" dataDxfId="613" totalsRowDxfId="612" dataCellStyle="Normal_Programi dela 2011 Elektro Sprotno dopolnjevanje"/>
    <tableColumn id="4" xr3:uid="{DCCC027B-4B68-4531-951C-47F0042DC9EC}" name="Status članstva" dataDxfId="611" totalsRowDxfId="610" dataCellStyle="Normal_Programi dela 2011 Elektro Sprotno dopolnjevanje"/>
    <tableColumn id="5" xr3:uid="{A4997A9C-BA4A-4B40-866B-6C0B28D637AE}" name="Datum statusa" dataDxfId="609" totalsRowDxfId="608" dataCellStyle="Normal_Programi dela 2011 Elektro Sprotno dopolnjevanje"/>
  </tableColumns>
  <tableStyleInfo name="TableStyleMedium18" showFirstColumn="0" showLastColumn="0" showRowStripes="1" showColumnStripes="0"/>
</table>
</file>

<file path=xl/tables/table2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4" xr:uid="{97FC7A7B-D419-446B-82D0-8088F256D7F1}" name="TabelaTRM3.2" displayName="TabelaTRM3.2" ref="A59:D63" totalsRowCount="1" headerRowDxfId="607" dataDxfId="605" totalsRowDxfId="604" headerRowBorderDxfId="606" dataCellStyle="Normal_Programi dela 2011 Elektro Sprotno dopolnjevanje">
  <tableColumns count="4">
    <tableColumn id="1" xr3:uid="{B6FEBB0F-FCCC-4C89-A0ED-E8302585C20A}" name="Referenčna oznaka" totalsRowLabel="Skupno število" dataDxfId="603" totalsRowDxfId="602" dataCellStyle="Normal_Programi dela 2011 Elektro Sprotno dopolnjevanje"/>
    <tableColumn id="2" xr3:uid="{5DCAC086-B46A-4BBB-8BE9-3CF430139363}" name="Strani" totalsRowFunction="sum" dataDxfId="601" totalsRowDxfId="600" dataCellStyle="Normal_Programi dela 2011 Elektro Sprotno dopolnjevanje"/>
    <tableColumn id="3" xr3:uid="{AB427F22-589C-4FE9-825F-DDBA240BBF06}" name="Naslov" totalsRowFunction="count" dataDxfId="599" totalsRowDxfId="598" dataCellStyle="Normal_Programi dela 2011 Elektro Sprotno dopolnjevanje"/>
    <tableColumn id="4" xr3:uid="{CBB3D982-E187-4ED3-B379-4A254E15DF7B}" name="Opomba" dataDxfId="597" totalsRowDxfId="596" dataCellStyle="Normal_Programi dela 2011 Elektro Sprotno dopolnjevanje"/>
  </tableColumns>
  <tableStyleInfo name="TableStyleMedium18" showFirstColumn="0" showLastColumn="0" showRowStripes="1" showColumnStripes="0"/>
</table>
</file>

<file path=xl/tables/table2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BB287C9-DE8F-4F12-B891-42B8B87DDD0A}" name="TabelaUMI2.2" displayName="TabelaUMI2.2" ref="A46:D50" totalsRowCount="1" headerRowDxfId="595" dataDxfId="593" totalsRowDxfId="592" headerRowBorderDxfId="594" dataCellStyle="Normal_Programi dela 2011 Elektro Sprotno dopolnjevanje">
  <tableColumns count="4">
    <tableColumn id="1" xr3:uid="{53B724B9-C357-462C-B3CF-B2CF6821EE7C}" name="Referenčna oznaka" totalsRowLabel="Skupno število" dataDxfId="591" totalsRowDxfId="590" dataCellStyle="Normal_Programi dela 2011 Elektro Sprotno dopolnjevanje"/>
    <tableColumn id="2" xr3:uid="{783C70E0-4ED8-403B-ADC9-056C9DFFD7BE}" name="Strani" totalsRowFunction="sum" dataDxfId="589" totalsRowDxfId="588" dataCellStyle="Normal_Programi dela 2011 Elektro Sprotno dopolnjevanje"/>
    <tableColumn id="3" xr3:uid="{60F675E5-C19A-4DFE-8C0E-385D47115F39}" name="Naslov" totalsRowFunction="count" dataDxfId="587" totalsRowDxfId="586" dataCellStyle="Normal_Programi dela 2011 Elektro Sprotno dopolnjevanje"/>
    <tableColumn id="4" xr3:uid="{9E62A923-0A99-422F-A040-B391AAE7D388}" name="Opomba" dataDxfId="585" totalsRowDxfId="584" dataCellStyle="Normal_Programi dela 2011 Elektro Sprotno dopolnjevanje"/>
  </tableColumns>
  <tableStyleInfo name="TableStyleMedium18" showFirstColumn="0" showLastColumn="0" showRowStripes="1" showColumnStripes="0"/>
</table>
</file>

<file path=xl/tables/table2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DBBB887-0417-44E7-9E74-E65FBA36F84D}" name="TabelaUMI2.3" displayName="TabelaUMI2.3" ref="A53:D57" totalsRowCount="1" headerRowDxfId="583" dataDxfId="581" totalsRowDxfId="580" headerRowBorderDxfId="582" dataCellStyle="Normal_Programi dela 2011 Elektro Sprotno dopolnjevanje">
  <tableColumns count="4">
    <tableColumn id="1" xr3:uid="{7D24A4AB-C0D6-4B62-BD6C-62043245FE7C}" name="Referenčna oznaka" totalsRowLabel="Skupno število" dataDxfId="579" totalsRowDxfId="578" dataCellStyle="Normal_Programi dela 2011 Elektro Sprotno dopolnjevanje"/>
    <tableColumn id="2" xr3:uid="{F7060433-89EB-48E3-BA90-71118949CE91}" name="Strani" totalsRowFunction="sum" dataDxfId="577" totalsRowDxfId="576" dataCellStyle="Normal_Programi dela 2011 Elektro Sprotno dopolnjevanje"/>
    <tableColumn id="3" xr3:uid="{596BBB56-8FCF-4C40-8E85-D49C497BCB16}" name="Naslov" totalsRowFunction="count" dataDxfId="575" totalsRowDxfId="574" dataCellStyle="Normal_Programi dela 2011 Elektro Sprotno dopolnjevanje"/>
    <tableColumn id="4" xr3:uid="{0A86E8B3-C452-4399-A639-36651E46A71D}" name="Opomba" dataDxfId="573" totalsRowDxfId="572" dataCellStyle="Normal_Programi dela 2011 Elektro Sprotno dopolnjevanje"/>
  </tableColumns>
  <tableStyleInfo name="TableStyleMedium18"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197A26E2-D77F-4A36-8EA8-6ADA6EC5B813}" name="TabelaDPN2.2" displayName="TabelaDPN2.2" ref="A40:D44" totalsRowCount="1" headerRowDxfId="2970" dataDxfId="2968" totalsRowDxfId="2967" headerRowBorderDxfId="2969" dataCellStyle="Normal_Programi dela 2011 Elektro Sprotno dopolnjevanje">
  <tableColumns count="4">
    <tableColumn id="1" xr3:uid="{DC6651F0-7043-44B6-BC3F-6C191C11D727}" name="Referenčna oznaka" totalsRowLabel="Skupno število" dataDxfId="2966" totalsRowDxfId="2965" dataCellStyle="Normal_Programi dela 2011 Elektro Sprotno dopolnjevanje"/>
    <tableColumn id="2" xr3:uid="{A73C330D-3E95-4A63-A6C8-22B994F063C6}" name="Strani" totalsRowFunction="sum" dataDxfId="2964" totalsRowDxfId="2963" dataCellStyle="Normal_Programi dela 2011 Elektro Sprotno dopolnjevanje"/>
    <tableColumn id="3" xr3:uid="{5B088060-E0C8-41E5-9326-A4D51F5B2B5C}" name="Naslov" totalsRowFunction="count" dataDxfId="2962" totalsRowDxfId="2961" dataCellStyle="Normal_Programi dela 2011 Elektro Sprotno dopolnjevanje"/>
    <tableColumn id="4" xr3:uid="{FF573270-78DD-4557-83B7-3D28A1AB733D}" name="Opomba" dataDxfId="2960" totalsRowDxfId="2959" dataCellStyle="Normal_Programi dela 2011 Elektro Sprotno dopolnjevanje"/>
  </tableColumns>
  <tableStyleInfo name="TableStyleMedium18" showFirstColumn="0" showLastColumn="0" showRowStripes="1" showColumnStripes="0"/>
</table>
</file>

<file path=xl/tables/table2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3BAEA9B-6A73-4EBB-A2B4-0C3EEF9827CA}" name="TabelaUMI3.1" displayName="TabelaUMI3.1" ref="A61:D65" totalsRowCount="1" headerRowDxfId="571" dataDxfId="569" totalsRowDxfId="568" headerRowBorderDxfId="570" dataCellStyle="Normal_Programi dela 2011 Elektro Sprotno dopolnjevanje">
  <tableColumns count="4">
    <tableColumn id="1" xr3:uid="{77C646DF-3766-44A6-94C8-762D9133463E}" name="Referenčna oznaka" totalsRowLabel="Skupno število" dataDxfId="567" totalsRowDxfId="566" dataCellStyle="Normal_Programi dela 2011 Elektro Sprotno dopolnjevanje"/>
    <tableColumn id="2" xr3:uid="{1F750B96-270C-4890-97C3-A9A4B8922E4F}" name="Strani" totalsRowFunction="sum" dataDxfId="565" totalsRowDxfId="564" dataCellStyle="Normal_Programi dela 2011 Elektro Sprotno dopolnjevanje"/>
    <tableColumn id="3" xr3:uid="{88B34967-DD4E-469B-9BD7-15D8CEAB8ACB}" name="Naslov" totalsRowFunction="count" dataDxfId="563" totalsRowDxfId="562" dataCellStyle="Normal_Programi dela 2011 Elektro Sprotno dopolnjevanje"/>
    <tableColumn id="4" xr3:uid="{5E90C0E0-95AB-4AE0-9D6D-F0E39FCC2FBB}" name="Opomba" dataDxfId="561" totalsRowDxfId="560" dataCellStyle="Normal_Programi dela 2011 Elektro Sprotno dopolnjevanje"/>
  </tableColumns>
  <tableStyleInfo name="TableStyleMedium18" showFirstColumn="0" showLastColumn="0" showRowStripes="1" showColumnStripes="0"/>
</table>
</file>

<file path=xl/tables/table2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3545B9E-C836-4613-8B2C-D008DCEA14DD}" name="TabelaUMI4" displayName="TabelaUMI4" ref="A75:D83" totalsRowCount="1" headerRowDxfId="559" dataDxfId="557" totalsRowDxfId="555" headerRowBorderDxfId="558" tableBorderDxfId="556" headerRowCellStyle="Normal_Programi dela 2011 Elektro Sprotno dopolnjevanje" dataCellStyle="Normal_Programi dela 2011 Elektro Sprotno dopolnjevanje">
  <tableColumns count="4">
    <tableColumn id="4" xr3:uid="{88771239-2135-45B3-AAA0-9B9E1FB1A12E}" name="Strokovnjaki" totalsRowLabel="Skupno število" dataDxfId="7" totalsRowDxfId="3" dataCellStyle="Normal_Programi dela 2011 Elektro Sprotno dopolnjevanje"/>
    <tableColumn id="3" xr3:uid="{34033700-CC6B-4C80-ADAB-5FB040E4A923}" name="TDT" totalsRowFunction="count" dataDxfId="6" totalsRowDxfId="2" dataCellStyle="Normal_Programi dela 2011 Elektro Sprotno dopolnjevanje"/>
    <tableColumn id="1" xr3:uid="{124BA696-3FA8-415D-960F-E94E6DF60BED}" name="Ime TDT" dataDxfId="5" totalsRowDxfId="1" dataCellStyle="Normal_Programi dela 2011 Elektro Sprotno dopolnjevanje"/>
    <tableColumn id="2" xr3:uid="{EAA3E9E1-773B-4EB2-986E-1AF2038A79EA}" name="Opomba" dataDxfId="4" totalsRowDxfId="0" dataCellStyle="Normal_Programi dela 2011 Elektro Sprotno dopolnjevanje"/>
  </tableColumns>
  <tableStyleInfo name="TableStyleMedium18" showFirstColumn="0" showLastColumn="0" showRowStripes="1" showColumnStripes="0"/>
</table>
</file>

<file path=xl/tables/table2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5D5EF96-F81C-4B59-8661-25922952F965}" name="TabelaUMI2.1" displayName="TabelaUMI2.1" ref="A21:E43" totalsRowCount="1" headerRowDxfId="554" dataDxfId="553" totalsRowDxfId="552" headerRowCellStyle="Normal_Programi dela 2011 Elektro Sprotno dopolnjevanje" dataCellStyle="Normal_Programi dela 2011 Elektro Sprotno dopolnjevanje">
  <tableColumns count="5">
    <tableColumn id="4" xr3:uid="{6E8C22CC-68C4-4BA8-A08E-8B6F87694939}" name="Izvorni TC,SC" totalsRowLabel="Skupno število" dataDxfId="12" dataCellStyle="Normal_Programi dela 2011 Elektro Sprotno dopolnjevanje"/>
    <tableColumn id="1" xr3:uid="{D73F1E70-BAED-42FC-9328-E425ACD6E975}" name="Številka projekta" totalsRowFunction="count" dataDxfId="11" dataCellStyle="Normal_Programi dela 2011 Elektro Sprotno dopolnjevanje"/>
    <tableColumn id="2" xr3:uid="{7285D7FF-23BA-414E-9315-5FA7CE767914}" name="Referenčna oznaka" dataDxfId="10" dataCellStyle="Normal_Programi dela 2011 Elektro Sprotno dopolnjevanje"/>
    <tableColumn id="3" xr3:uid="{A14007D0-FA14-4E3A-B0F5-B95044F1769A}" name="Stopnja" dataDxfId="8" dataCellStyle="Normal_Programi dela 2011 Elektro Sprotno dopolnjevanje"/>
    <tableColumn id="5" xr3:uid="{D63AFBCB-1891-4855-823F-8667DD731CCB}" name="Naslov" dataDxfId="9" totalsRowDxfId="551" dataCellStyle="Normal_Programi dela 2011 Elektro Sprotno dopolnjevanje"/>
  </tableColumns>
  <tableStyleInfo name="TableStyleMedium18" showFirstColumn="0" showLastColumn="0" showRowStripes="1" showColumnStripes="0"/>
</table>
</file>

<file path=xl/tables/table2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BC1224C-85AB-45BF-8FB7-A1A330890E02}" name="TabelaUMI1" displayName="TabelaUMI1" ref="A13:E16" totalsRowCount="1" headerRowDxfId="550" dataDxfId="549" totalsRowDxfId="548" dataCellStyle="Normal_Programi dela 2011 Elektro Sprotno dopolnjevanje">
  <tableColumns count="5">
    <tableColumn id="2" xr3:uid="{2C184647-B393-4993-8DFE-25CC792931BF}" name="Organizacija" totalsRowLabel="Skupno število" dataDxfId="547" totalsRowDxfId="546" dataCellStyle="Normal_Programi dela 2011 Elektro Sprotno dopolnjevanje"/>
    <tableColumn id="1" xr3:uid="{2373786D-D494-49A5-8AE3-5A5E53806AB7}" name="Oznaka tujega TC, SC" totalsRowFunction="count" dataDxfId="545" totalsRowDxfId="544"/>
    <tableColumn id="3" xr3:uid="{640065EE-DE23-4C47-A907-1F264DDE0216}" name="Ime tujega TC, SC" dataDxfId="543" totalsRowDxfId="542" dataCellStyle="Normal_Programi dela 2011 Elektro Sprotno dopolnjevanje"/>
    <tableColumn id="4" xr3:uid="{090A5047-1C43-4603-84AC-ED9FCFDA628E}" name="Status članstva" dataDxfId="541" totalsRowDxfId="540" dataCellStyle="Normal_Programi dela 2011 Elektro Sprotno dopolnjevanje"/>
    <tableColumn id="5" xr3:uid="{7EA3A90D-BEB2-46FF-8DE4-B50C825F124D}" name="Datum statusa" dataDxfId="539" totalsRowDxfId="538" dataCellStyle="Normal_Programi dela 2011 Elektro Sprotno dopolnjevanje"/>
  </tableColumns>
  <tableStyleInfo name="TableStyleMedium18" showFirstColumn="0" showLastColumn="0" showRowStripes="1" showColumnStripes="0"/>
</table>
</file>

<file path=xl/tables/table2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CD7E217-B279-499C-80D3-066B93C8DF50}" name="TabelaUMI3.2" displayName="TabelaUMI3.2" ref="A68:D72" totalsRowCount="1" headerRowDxfId="537" dataDxfId="535" totalsRowDxfId="534" headerRowBorderDxfId="536" dataCellStyle="Normal_Programi dela 2011 Elektro Sprotno dopolnjevanje">
  <tableColumns count="4">
    <tableColumn id="1" xr3:uid="{8B6564AB-E0DA-4CEC-A323-0C32441312D7}" name="Referenčna oznaka" totalsRowLabel="Skupno število" dataDxfId="533" totalsRowDxfId="532" dataCellStyle="Normal_Programi dela 2011 Elektro Sprotno dopolnjevanje"/>
    <tableColumn id="2" xr3:uid="{7E52644E-CEF1-4211-B78D-6B790972DFDF}" name="Strani" totalsRowFunction="sum" dataDxfId="531" totalsRowDxfId="530" dataCellStyle="Normal_Programi dela 2011 Elektro Sprotno dopolnjevanje"/>
    <tableColumn id="3" xr3:uid="{98ECACE9-A22E-4437-909D-F3E9F54DEB52}" name="Naslov" totalsRowFunction="count" dataDxfId="529" totalsRowDxfId="528" dataCellStyle="Normal_Programi dela 2011 Elektro Sprotno dopolnjevanje"/>
    <tableColumn id="4" xr3:uid="{AF9C4FFF-F2DC-4738-A4AE-76CC2821773D}" name="Opomba" dataDxfId="527" totalsRowDxfId="526" dataCellStyle="Normal_Programi dela 2011 Elektro Sprotno dopolnjevanje"/>
  </tableColumns>
  <tableStyleInfo name="TableStyleMedium18" showFirstColumn="0" showLastColumn="0" showRowStripes="1" showColumnStripes="0"/>
</table>
</file>

<file path=xl/tables/table2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5" xr:uid="{EF8742F9-EF30-4442-8EB7-54D1E864EAB9}" name="TabelaTPD2.2" displayName="TabelaTPD2.2" ref="A36:D40" totalsRowCount="1" headerRowDxfId="525" dataDxfId="523" totalsRowDxfId="522" headerRowBorderDxfId="524" dataCellStyle="Normal_Programi dela 2011 Elektro Sprotno dopolnjevanje">
  <tableColumns count="4">
    <tableColumn id="1" xr3:uid="{B4F48796-E806-4055-A989-45D01D6294A4}" name="Referenčna oznaka" totalsRowLabel="Skupno število" dataDxfId="521" totalsRowDxfId="520" dataCellStyle="Normal_Programi dela 2011 Elektro Sprotno dopolnjevanje"/>
    <tableColumn id="2" xr3:uid="{1134AB31-DC9B-4422-9994-C63D198022AD}" name="Strani" totalsRowFunction="sum" dataDxfId="519" totalsRowDxfId="518" dataCellStyle="Normal_Programi dela 2011 Elektro Sprotno dopolnjevanje"/>
    <tableColumn id="3" xr3:uid="{75D21F19-0988-4AE0-8B1E-30D236AC2295}" name="Naslov" totalsRowFunction="count" dataDxfId="517" totalsRowDxfId="516" dataCellStyle="Normal_Programi dela 2011 Elektro Sprotno dopolnjevanje"/>
    <tableColumn id="4" xr3:uid="{2EFC28C8-7D15-47C6-8089-D31F634E2B0D}" name="Opomba" dataDxfId="515" totalsRowDxfId="514" dataCellStyle="Normal_Programi dela 2011 Elektro Sprotno dopolnjevanje"/>
  </tableColumns>
  <tableStyleInfo name="TableStyleMedium18" showFirstColumn="0" showLastColumn="0" showRowStripes="1" showColumnStripes="0"/>
</table>
</file>

<file path=xl/tables/table2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6" xr:uid="{2CD4FBE8-4A23-46C3-924A-8723324EF395}" name="TabelaTPD2.3" displayName="TabelaTPD2.3" ref="A43:D47" totalsRowCount="1" headerRowDxfId="513" dataDxfId="511" totalsRowDxfId="510" headerRowBorderDxfId="512" dataCellStyle="Normal_Programi dela 2011 Elektro Sprotno dopolnjevanje">
  <tableColumns count="4">
    <tableColumn id="1" xr3:uid="{504AD75C-1B5B-4052-A43D-209C87214C3A}" name="Referenčna oznaka" totalsRowLabel="Skupno število" dataDxfId="509" totalsRowDxfId="508" dataCellStyle="Normal_Programi dela 2011 Elektro Sprotno dopolnjevanje"/>
    <tableColumn id="2" xr3:uid="{A999FB1A-7DE2-44DD-A1D3-F8B21ABFFEC9}" name="Strani" totalsRowFunction="sum" dataDxfId="507" totalsRowDxfId="506" dataCellStyle="Normal_Programi dela 2011 Elektro Sprotno dopolnjevanje"/>
    <tableColumn id="3" xr3:uid="{1958A9DE-C4E0-455F-9FCE-8826FC31D909}" name="Naslov" totalsRowFunction="count" dataDxfId="505" totalsRowDxfId="504" dataCellStyle="Normal_Programi dela 2011 Elektro Sprotno dopolnjevanje"/>
    <tableColumn id="4" xr3:uid="{B9EB28DD-10B5-423D-A5AA-0FF04D776911}" name="Opomba" dataDxfId="503" totalsRowDxfId="502" dataCellStyle="Normal_Programi dela 2011 Elektro Sprotno dopolnjevanje"/>
  </tableColumns>
  <tableStyleInfo name="TableStyleMedium18" showFirstColumn="0" showLastColumn="0" showRowStripes="1" showColumnStripes="0"/>
</table>
</file>

<file path=xl/tables/table2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7" xr:uid="{C652BE89-6DC6-4303-8515-44EA247D5810}" name="TabelaTPD3.1" displayName="TabelaTPD3.1" ref="A51:D55" totalsRowCount="1" headerRowDxfId="501" dataDxfId="499" totalsRowDxfId="498" headerRowBorderDxfId="500" dataCellStyle="Normal_Programi dela 2011 Elektro Sprotno dopolnjevanje">
  <tableColumns count="4">
    <tableColumn id="1" xr3:uid="{8573DBAE-6572-4487-805D-BE38E3876D31}" name="Referenčna oznaka" totalsRowLabel="Skupno število" dataDxfId="497" totalsRowDxfId="496" dataCellStyle="Normal_Programi dela 2011 Elektro Sprotno dopolnjevanje"/>
    <tableColumn id="2" xr3:uid="{391C43F4-B1DB-458D-9587-F22405D4F5AC}" name="Strani" totalsRowFunction="sum" dataDxfId="495" totalsRowDxfId="494" dataCellStyle="Normal_Programi dela 2011 Elektro Sprotno dopolnjevanje"/>
    <tableColumn id="3" xr3:uid="{E0A99621-2FFC-4653-B6DF-A12E6EDFDA8D}" name="Naslov" totalsRowFunction="count" dataDxfId="493" totalsRowDxfId="492" dataCellStyle="Normal_Programi dela 2011 Elektro Sprotno dopolnjevanje"/>
    <tableColumn id="4" xr3:uid="{87013213-B585-470E-9FB9-A8639D94180A}" name="Opomba" dataDxfId="491" totalsRowDxfId="490" dataCellStyle="Normal_Programi dela 2011 Elektro Sprotno dopolnjevanje"/>
  </tableColumns>
  <tableStyleInfo name="TableStyleMedium18" showFirstColumn="0" showLastColumn="0" showRowStripes="1" showColumnStripes="0"/>
</table>
</file>

<file path=xl/tables/table2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8" xr:uid="{37FD1159-C8A5-4F67-8890-16E9FF80DA1D}" name="TabelaTPD4" displayName="TabelaTPD4" ref="A65:D69" totalsRowCount="1" headerRowDxfId="489" dataDxfId="487" totalsRowDxfId="485" headerRowBorderDxfId="488" tableBorderDxfId="486" headerRowCellStyle="Normal_Programi dela 2011 Elektro Sprotno dopolnjevanje" dataCellStyle="Normal_Programi dela 2011 Elektro Sprotno dopolnjevanje">
  <tableColumns count="4">
    <tableColumn id="4" xr3:uid="{7F5A386D-10C3-4312-A998-5FF42AFC3A35}" name="Strokovnjaki" totalsRowLabel="Skupno število" dataDxfId="484" totalsRowDxfId="24" dataCellStyle="Normal_Programi dela 2011 Elektro Sprotno dopolnjevanje"/>
    <tableColumn id="3" xr3:uid="{9797923E-AEE6-4BE3-A6E6-9AEAE787F352}" name="TDT" totalsRowFunction="count" dataDxfId="483" totalsRowDxfId="23" dataCellStyle="Normal_Programi dela 2011 Elektro Sprotno dopolnjevanje"/>
    <tableColumn id="1" xr3:uid="{3A230FE9-78C7-45C4-A159-DC247D4FC251}" name="Ime TDT" dataDxfId="482" totalsRowDxfId="22" dataCellStyle="Normal_Programi dela 2011 Elektro Sprotno dopolnjevanje"/>
    <tableColumn id="2" xr3:uid="{4739A611-7720-49A4-89A2-799276CE12E1}" name="Opomba" dataDxfId="481" totalsRowDxfId="21" dataCellStyle="Normal_Programi dela 2011 Elektro Sprotno dopolnjevanje"/>
  </tableColumns>
  <tableStyleInfo name="TableStyleMedium18" showFirstColumn="0" showLastColumn="0" showRowStripes="1" showColumnStripes="0"/>
</table>
</file>

<file path=xl/tables/table2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9" xr:uid="{6C7CE166-4F10-438F-8801-F06D3702D3F2}" name="TabelaTPD2.1" displayName="TabelaTPD2.1" ref="A22:E33" totalsRowCount="1" headerRowDxfId="480" dataDxfId="479" totalsRowDxfId="478" headerRowCellStyle="Normal_Programi dela 2011 Elektro Sprotno dopolnjevanje" dataCellStyle="Normal_Programi dela 2011 Elektro Sprotno dopolnjevanje">
  <tableColumns count="5">
    <tableColumn id="4" xr3:uid="{257D8C47-8BD5-4FE0-8C82-3AE9E67EA5FE}" name="Izvorni TC,SC" totalsRowLabel="Skupno število" dataDxfId="477" totalsRowDxfId="476" dataCellStyle="Normal_Programi dela 2011 Elektro Sprotno dopolnjevanje"/>
    <tableColumn id="1" xr3:uid="{9D7C0548-219C-4D4A-9A33-F80446725099}" name="Številka projekta" totalsRowFunction="count" dataDxfId="475" totalsRowDxfId="474" dataCellStyle="Normal_Programi dela 2011 Elektro Sprotno dopolnjevanje"/>
    <tableColumn id="2" xr3:uid="{C3327739-BAA7-40BD-9025-ABA59EDB9817}" name="Referenčna oznaka" dataDxfId="473" totalsRowDxfId="472" dataCellStyle="Normal_Programi dela 2011 Elektro Sprotno dopolnjevanje"/>
    <tableColumn id="3" xr3:uid="{3F8BB66B-6089-4D6A-BBCA-E6AE3226C6D2}" name="Stopnja" dataDxfId="471" totalsRowDxfId="470" dataCellStyle="Normal_Programi dela 2011 Elektro Sprotno dopolnjevanje"/>
    <tableColumn id="5" xr3:uid="{0D08A617-F91C-4B93-996B-03EE5DE0B790}" name="Naslov" dataDxfId="469" totalsRowDxfId="468" dataCellStyle="Normal_Programi dela 2011 Elektro Sprotno dopolnjevanje"/>
  </tableColumns>
  <tableStyleInfo name="TableStyleMedium18"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728B1F18-9EF8-4137-93B6-8828B26DC9B3}" name="TabelaDPN2.3" displayName="TabelaDPN2.3" ref="A47:D51" totalsRowCount="1" headerRowDxfId="2958" dataDxfId="2956" totalsRowDxfId="2955" headerRowBorderDxfId="2957" dataCellStyle="Normal_Programi dela 2011 Elektro Sprotno dopolnjevanje">
  <tableColumns count="4">
    <tableColumn id="1" xr3:uid="{0CCC3929-62A6-41E8-9E8A-19803CAA6D01}" name="Referenčna oznaka" totalsRowLabel="Skupno število" dataDxfId="2954" totalsRowDxfId="2953" dataCellStyle="Normal_Programi dela 2011 Elektro Sprotno dopolnjevanje"/>
    <tableColumn id="2" xr3:uid="{2F7A0557-E326-4FDE-9B7B-9800C3B95FC5}" name="Strani" totalsRowFunction="sum" dataDxfId="2952" totalsRowDxfId="2951" dataCellStyle="Normal_Programi dela 2011 Elektro Sprotno dopolnjevanje"/>
    <tableColumn id="3" xr3:uid="{A135F334-B8FB-4E6F-AABE-94E26112CB5D}" name="Naslov" totalsRowFunction="count" dataDxfId="2950" totalsRowDxfId="2949" dataCellStyle="Normal_Programi dela 2011 Elektro Sprotno dopolnjevanje"/>
    <tableColumn id="4" xr3:uid="{A0751505-4733-43B1-A308-DBE6B030D98B}" name="Opomba" dataDxfId="2948" totalsRowDxfId="2947" dataCellStyle="Normal_Programi dela 2011 Elektro Sprotno dopolnjevanje"/>
  </tableColumns>
  <tableStyleInfo name="TableStyleMedium18" showFirstColumn="0" showLastColumn="0" showRowStripes="1" showColumnStripes="0"/>
</table>
</file>

<file path=xl/tables/table2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0" xr:uid="{31515849-25A4-4BF7-927A-BCD81B6F47E6}" name="TabelaTPD1" displayName="TabelaTPD1" ref="A13:E17" totalsRowCount="1" headerRowDxfId="467" dataDxfId="466" totalsRowDxfId="465" dataCellStyle="Normal_Programi dela 2011 Elektro Sprotno dopolnjevanje">
  <tableColumns count="5">
    <tableColumn id="2" xr3:uid="{790C0E96-9FD1-4FD4-AFF6-39A0D29D40B2}" name="Organizacija" totalsRowLabel="Skupno število" dataDxfId="464" totalsRowDxfId="463" dataCellStyle="Normal_Programi dela 2011 Elektro Sprotno dopolnjevanje"/>
    <tableColumn id="1" xr3:uid="{0A8B26C3-A8BB-403F-84A9-191D50326064}" name="Oznaka tujega TC, SC" totalsRowFunction="count" dataDxfId="462" totalsRowDxfId="461"/>
    <tableColumn id="3" xr3:uid="{C5D19CB1-8AF9-4396-B2CC-AE5048DC617D}" name="Ime tujega TC, SC" dataDxfId="460" totalsRowDxfId="459" dataCellStyle="Normal_Programi dela 2011 Elektro Sprotno dopolnjevanje"/>
    <tableColumn id="4" xr3:uid="{8C4090F0-9B95-4271-A981-9AE1ADC447D3}" name="Status članstva" dataDxfId="458" totalsRowDxfId="457" dataCellStyle="Normal_Programi dela 2011 Elektro Sprotno dopolnjevanje"/>
    <tableColumn id="5" xr3:uid="{1C4451AC-1A54-46D2-8B47-03C9042FEBA9}" name="Datum statusa" dataDxfId="456" totalsRowDxfId="455" dataCellStyle="Normal_Programi dela 2011 Elektro Sprotno dopolnjevanje"/>
  </tableColumns>
  <tableStyleInfo name="TableStyleMedium18" showFirstColumn="0" showLastColumn="0" showRowStripes="1" showColumnStripes="0"/>
</table>
</file>

<file path=xl/tables/table2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1" xr:uid="{6433E164-2407-4094-A9BE-F3D2A4971C1D}" name="TabelaTPD3.2" displayName="TabelaTPD3.2" ref="A58:D62" totalsRowCount="1" headerRowDxfId="454" dataDxfId="452" totalsRowDxfId="451" headerRowBorderDxfId="453" dataCellStyle="Normal_Programi dela 2011 Elektro Sprotno dopolnjevanje">
  <tableColumns count="4">
    <tableColumn id="1" xr3:uid="{A8834FC4-9B55-46D1-BCAC-10AEBB383741}" name="Referenčna oznaka" totalsRowLabel="Skupno število" dataDxfId="450" totalsRowDxfId="449" dataCellStyle="Normal_Programi dela 2011 Elektro Sprotno dopolnjevanje"/>
    <tableColumn id="2" xr3:uid="{E69CF2F7-BC56-4F14-AED2-F067174118DA}" name="Strani" totalsRowFunction="sum" dataDxfId="448" totalsRowDxfId="447" dataCellStyle="Normal_Programi dela 2011 Elektro Sprotno dopolnjevanje"/>
    <tableColumn id="3" xr3:uid="{7BDBC99F-751B-4FB4-8F8D-B4E77BD0117E}" name="Naslov" totalsRowFunction="count" dataDxfId="446" totalsRowDxfId="445" dataCellStyle="Normal_Programi dela 2011 Elektro Sprotno dopolnjevanje"/>
    <tableColumn id="4" xr3:uid="{1EDB5D0B-FE52-4317-9690-18F43CC19CFA}" name="Opomba" dataDxfId="444" totalsRowDxfId="443" dataCellStyle="Normal_Programi dela 2011 Elektro Sprotno dopolnjevanje"/>
  </tableColumns>
  <tableStyleInfo name="TableStyleMedium18" showFirstColumn="0" showLastColumn="0" showRowStripes="1" showColumnStripes="0"/>
</table>
</file>

<file path=xl/tables/table2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2" xr:uid="{0BDC2765-00E2-4232-8D3E-15A7A78B5A58}" name="TabelaVGA2.2" displayName="TabelaVGA2.2" ref="A220:D224" totalsRowCount="1" headerRowDxfId="442" dataDxfId="440" totalsRowDxfId="439" headerRowBorderDxfId="441" dataCellStyle="Normal_Programi dela 2011 Elektro Sprotno dopolnjevanje">
  <tableColumns count="4">
    <tableColumn id="1" xr3:uid="{15E72179-4461-4F4F-8110-5852468BB176}" name="Referenčna oznaka" totalsRowLabel="Skupno število" dataDxfId="438" totalsRowDxfId="437" dataCellStyle="Normal_Programi dela 2011 Elektro Sprotno dopolnjevanje"/>
    <tableColumn id="2" xr3:uid="{4706C782-21E8-40A0-A901-F083A04FCBC7}" name="Strani" totalsRowFunction="sum" dataDxfId="436" totalsRowDxfId="435" dataCellStyle="Normal_Programi dela 2011 Elektro Sprotno dopolnjevanje"/>
    <tableColumn id="3" xr3:uid="{85E94213-75E3-4AEE-944A-1F02AEF9ADE8}" name="Naslov" totalsRowFunction="count" dataDxfId="434" totalsRowDxfId="433" dataCellStyle="Normal_Programi dela 2011 Elektro Sprotno dopolnjevanje"/>
    <tableColumn id="4" xr3:uid="{B72C35F0-519A-4103-A248-95A7499B0140}" name="Opomba" dataDxfId="432" totalsRowDxfId="431" dataCellStyle="Normal_Programi dela 2011 Elektro Sprotno dopolnjevanje"/>
  </tableColumns>
  <tableStyleInfo name="TableStyleMedium18" showFirstColumn="0" showLastColumn="0" showRowStripes="1" showColumnStripes="0"/>
</table>
</file>

<file path=xl/tables/table2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3" xr:uid="{C2BF1D26-8207-4494-B211-861B27DF4585}" name="TabelaVGA2.3" displayName="TabelaVGA2.3" ref="A227:D231" totalsRowCount="1" headerRowDxfId="430" dataDxfId="428" totalsRowDxfId="427" headerRowBorderDxfId="429" dataCellStyle="Normal_Programi dela 2011 Elektro Sprotno dopolnjevanje">
  <tableColumns count="4">
    <tableColumn id="1" xr3:uid="{674AAF9D-2084-4DE7-9FE1-7362B5EAD0DB}" name="Referenčna oznaka" totalsRowLabel="Skupno število" dataDxfId="426" totalsRowDxfId="425" dataCellStyle="Normal_Programi dela 2011 Elektro Sprotno dopolnjevanje"/>
    <tableColumn id="2" xr3:uid="{86856BC5-1C05-4A5F-AA86-4791DA61E85F}" name="Strani" totalsRowFunction="sum" dataDxfId="424" totalsRowDxfId="423" dataCellStyle="Normal_Programi dela 2011 Elektro Sprotno dopolnjevanje"/>
    <tableColumn id="3" xr3:uid="{55E0B602-06E7-4F54-A1DE-CA53D382B65C}" name="Naslov" totalsRowFunction="count" dataDxfId="422" totalsRowDxfId="421" dataCellStyle="Normal_Programi dela 2011 Elektro Sprotno dopolnjevanje"/>
    <tableColumn id="4" xr3:uid="{3940EC1A-3538-4484-8D55-722531213F07}" name="Opomba" dataDxfId="420" totalsRowDxfId="419" dataCellStyle="Normal_Programi dela 2011 Elektro Sprotno dopolnjevanje"/>
  </tableColumns>
  <tableStyleInfo name="TableStyleMedium18" showFirstColumn="0" showLastColumn="0" showRowStripes="1" showColumnStripes="0"/>
</table>
</file>

<file path=xl/tables/table2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4" xr:uid="{120B093E-F306-43AF-959D-4734D3475D25}" name="TabelaVGA3.1" displayName="TabelaVGA3.1" ref="A235:D239" totalsRowCount="1" headerRowDxfId="418" dataDxfId="416" totalsRowDxfId="415" headerRowBorderDxfId="417" dataCellStyle="Normal_Programi dela 2011 Elektro Sprotno dopolnjevanje">
  <tableColumns count="4">
    <tableColumn id="1" xr3:uid="{98460351-5D4B-421D-A3AF-D3C4F47412A6}" name="Referenčna oznaka" totalsRowLabel="Skupno število" dataDxfId="414" totalsRowDxfId="413" dataCellStyle="Normal_Programi dela 2011 Elektro Sprotno dopolnjevanje"/>
    <tableColumn id="2" xr3:uid="{37BA70C3-08D4-4B67-B3C9-C13C55A340D9}" name="Strani" totalsRowFunction="sum" dataDxfId="412" totalsRowDxfId="411" dataCellStyle="Normal_Programi dela 2011 Elektro Sprotno dopolnjevanje"/>
    <tableColumn id="3" xr3:uid="{2C9843C9-785A-4640-8647-FF067F249274}" name="Naslov" totalsRowFunction="count" dataDxfId="410" totalsRowDxfId="409" dataCellStyle="Normal_Programi dela 2011 Elektro Sprotno dopolnjevanje"/>
    <tableColumn id="4" xr3:uid="{6B053686-68BC-443F-8150-15776B7695D5}" name="Opomba" dataDxfId="408" totalsRowDxfId="407" dataCellStyle="Normal_Programi dela 2011 Elektro Sprotno dopolnjevanje"/>
  </tableColumns>
  <tableStyleInfo name="TableStyleMedium18" showFirstColumn="0" showLastColumn="0" showRowStripes="1" showColumnStripes="0"/>
</table>
</file>

<file path=xl/tables/table2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5" xr:uid="{990F6BA8-88CB-49A8-80E6-7DDCC87D1A96}" name="TabelaVGA4" displayName="TabelaVGA4" ref="A249:D263" totalsRowCount="1" headerRowDxfId="406" dataDxfId="404" totalsRowDxfId="402" headerRowBorderDxfId="405" tableBorderDxfId="403" headerRowCellStyle="Normal_Programi dela 2011 Elektro Sprotno dopolnjevanje" dataCellStyle="Normal_Programi dela 2011 Elektro Sprotno dopolnjevanje">
  <sortState xmlns:xlrd2="http://schemas.microsoft.com/office/spreadsheetml/2017/richdata2" ref="A250:D262">
    <sortCondition ref="B249:B262"/>
  </sortState>
  <tableColumns count="4">
    <tableColumn id="4" xr3:uid="{BC5611EF-E443-430E-9355-BECB3EAE2961}" name="Strokovnjaki" totalsRowLabel="Skupno število" dataDxfId="20" totalsRowDxfId="16" dataCellStyle="Normal_Programi dela 2011 Elektro Sprotno dopolnjevanje"/>
    <tableColumn id="3" xr3:uid="{6AE52E58-8845-4394-BAFE-EA3ABD2A2105}" name="TDT" totalsRowFunction="count" dataDxfId="19" totalsRowDxfId="15" dataCellStyle="Normal_Programi dela 2011 Elektro Sprotno dopolnjevanje"/>
    <tableColumn id="1" xr3:uid="{FD7E68FD-B8C0-489B-9ECB-867B76E0BE53}" name="Ime TDT" dataDxfId="18" totalsRowDxfId="14" dataCellStyle="Normal_Programi dela 2011 Elektro Sprotno dopolnjevanje"/>
    <tableColumn id="2" xr3:uid="{F315F4FF-6A21-4E2F-8FE4-6B5CC9D45EEB}" name="Opomba" dataDxfId="17" totalsRowDxfId="13" dataCellStyle="Normal_Programi dela 2011 Elektro Sprotno dopolnjevanje"/>
  </tableColumns>
  <tableStyleInfo name="TableStyleMedium18" showFirstColumn="0" showLastColumn="0" showRowStripes="1" showColumnStripes="0"/>
</table>
</file>

<file path=xl/tables/table2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6" xr:uid="{9C462F11-986B-491C-8254-6F3526E12973}" name="TabelaVGA2.1" displayName="TabelaVGA2.1" ref="A26:E217" totalsRowCount="1" headerRowDxfId="401" dataDxfId="400" totalsRowDxfId="399" headerRowCellStyle="Normal_Programi dela 2011 Elektro Sprotno dopolnjevanje" dataCellStyle="Normal_Programi dela 2011 Elektro Sprotno dopolnjevanje">
  <tableColumns count="5">
    <tableColumn id="4" xr3:uid="{DEF64F5C-9384-450A-B44D-A71B45BE4789}" name="Izvorni TC,SC" totalsRowLabel="Skupno število" dataDxfId="398" totalsRowDxfId="397" dataCellStyle="Normal_Programi dela 2011 Elektro Sprotno dopolnjevanje"/>
    <tableColumn id="1" xr3:uid="{27AF089D-133D-48DA-9E71-8F725CDE3DB8}" name="Številka projekta" totalsRowFunction="count" dataDxfId="396" totalsRowDxfId="395" dataCellStyle="Normal_Programi dela 2011 Elektro Sprotno dopolnjevanje"/>
    <tableColumn id="2" xr3:uid="{B87557B9-717E-4019-9BBD-9188FFA7D795}" name="Referenčna oznaka" dataDxfId="394" totalsRowDxfId="393" dataCellStyle="Normal_Programi dela 2011 Elektro Sprotno dopolnjevanje"/>
    <tableColumn id="3" xr3:uid="{8F68FEF1-C32D-47FB-A05E-46EAB1059141}" name="Stopnja" dataDxfId="392" totalsRowDxfId="391" dataCellStyle="Normal_Programi dela 2011 Elektro Sprotno dopolnjevanje"/>
    <tableColumn id="5" xr3:uid="{2F5553A3-9558-4352-92A8-5B19EF93010D}" name="Naslov" dataDxfId="390" totalsRowDxfId="389" dataCellStyle="Normal_Programi dela 2011 Elektro Sprotno dopolnjevanje"/>
  </tableColumns>
  <tableStyleInfo name="TableStyleMedium18" showFirstColumn="0" showLastColumn="0" showRowStripes="1" showColumnStripes="0"/>
</table>
</file>

<file path=xl/tables/table2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7" xr:uid="{4582ED69-DBD1-4B35-83AE-B3D08A6C70B2}" name="TabelaVGA1" displayName="TabelaVGA1" ref="A13:E21" totalsRowCount="1" headerRowDxfId="388" dataDxfId="387" totalsRowDxfId="386" dataCellStyle="Normal_Programi dela 2011 Elektro Sprotno dopolnjevanje">
  <tableColumns count="5">
    <tableColumn id="2" xr3:uid="{6D2F4D27-FC06-4BF9-8F0B-2362CC22FDA6}" name="Organizacija" totalsRowLabel="Skupno število" dataDxfId="385" totalsRowDxfId="384" dataCellStyle="Normal_Programi dela 2011 Elektro Sprotno dopolnjevanje"/>
    <tableColumn id="1" xr3:uid="{699B8D7C-2F2D-48ED-B37B-A7FD1E6D97AB}" name="Oznaka tujega TC, SC" totalsRowFunction="count" dataDxfId="383" totalsRowDxfId="382"/>
    <tableColumn id="3" xr3:uid="{15D91FDF-5F1B-4C0B-B8EC-146ACE88057A}" name="Ime tujega TC, SC" dataDxfId="381" totalsRowDxfId="380" dataCellStyle="Normal_Programi dela 2011 Elektro Sprotno dopolnjevanje"/>
    <tableColumn id="4" xr3:uid="{8DE19FEF-A998-4A29-A5CD-AAB9F37D4CA5}" name="Status članstva" dataDxfId="379" totalsRowDxfId="378" dataCellStyle="Normal_Programi dela 2011 Elektro Sprotno dopolnjevanje"/>
    <tableColumn id="5" xr3:uid="{27E51E16-C104-48D6-B76D-A428DC5B0BAF}" name="Datum statusa" dataDxfId="377" totalsRowDxfId="376" dataCellStyle="Normal_Programi dela 2011 Elektro Sprotno dopolnjevanje"/>
  </tableColumns>
  <tableStyleInfo name="TableStyleMedium18" showFirstColumn="0" showLastColumn="0" showRowStripes="1" showColumnStripes="0"/>
</table>
</file>

<file path=xl/tables/table2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8" xr:uid="{1782DF9D-1A1B-48FF-9390-384B9BAE1679}" name="TabelaVGA3.2" displayName="TabelaVGA3.2" ref="A242:D246" totalsRowCount="1" headerRowDxfId="375" dataDxfId="373" totalsRowDxfId="372" headerRowBorderDxfId="374" dataCellStyle="Normal_Programi dela 2011 Elektro Sprotno dopolnjevanje">
  <tableColumns count="4">
    <tableColumn id="1" xr3:uid="{27D4197D-FA2C-491A-BDBF-2AE82ED388C5}" name="Referenčna oznaka" totalsRowLabel="Skupno število" dataDxfId="371" totalsRowDxfId="370" dataCellStyle="Normal_Programi dela 2011 Elektro Sprotno dopolnjevanje"/>
    <tableColumn id="2" xr3:uid="{649B4EFB-9ADF-41CC-B832-DE070D282802}" name="Strani" totalsRowFunction="sum" dataDxfId="369" totalsRowDxfId="368" dataCellStyle="Normal_Programi dela 2011 Elektro Sprotno dopolnjevanje"/>
    <tableColumn id="3" xr3:uid="{FB177543-11CA-4A7F-A2F3-40221BD449B1}" name="Naslov" totalsRowFunction="count" dataDxfId="367" totalsRowDxfId="366" dataCellStyle="Normal_Programi dela 2011 Elektro Sprotno dopolnjevanje"/>
    <tableColumn id="4" xr3:uid="{A4A05419-3942-4D60-BD4D-5DB1A06624DE}" name="Opomba" dataDxfId="365" totalsRowDxfId="364" dataCellStyle="Normal_Programi dela 2011 Elektro Sprotno dopolnjevanje"/>
  </tableColumns>
  <tableStyleInfo name="TableStyleMedium18" showFirstColumn="0" showLastColumn="0" showRowStripes="1" showColumnStripes="0"/>
</table>
</file>

<file path=xl/tables/table2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9" xr:uid="{09BF87BE-DE49-4C73-9C9A-F560A361BFD0}" name="TabelaŽEN2.2" displayName="TabelaŽEN2.2" ref="A92:D96" totalsRowCount="1" headerRowDxfId="363" dataDxfId="361" totalsRowDxfId="360" headerRowBorderDxfId="362" dataCellStyle="Normal_Programi dela 2011 Elektro Sprotno dopolnjevanje">
  <tableColumns count="4">
    <tableColumn id="1" xr3:uid="{0847545F-6B81-4AC0-94D6-DED4DB0B4F4D}" name="Referenčna oznaka" totalsRowLabel="Skupno število" dataDxfId="359" totalsRowDxfId="358" dataCellStyle="Normal_Programi dela 2011 Elektro Sprotno dopolnjevanje"/>
    <tableColumn id="2" xr3:uid="{D1CC423D-C283-42DA-918E-366EC3782C25}" name="Strani" totalsRowFunction="sum" dataDxfId="357" totalsRowDxfId="356" dataCellStyle="Normal_Programi dela 2011 Elektro Sprotno dopolnjevanje"/>
    <tableColumn id="3" xr3:uid="{94105F4A-670C-480C-BAD0-BCD2F53F5B2A}" name="Naslov" totalsRowFunction="count" dataDxfId="355" totalsRowDxfId="354" dataCellStyle="Normal_Programi dela 2011 Elektro Sprotno dopolnjevanje"/>
    <tableColumn id="4" xr3:uid="{3BADEC1B-C441-46B6-BD77-3DD2906DA68F}" name="Opomba" dataDxfId="353" totalsRowDxfId="352" dataCellStyle="Normal_Programi dela 2011 Elektro Sprotno dopolnjevanje"/>
  </tableColumns>
  <tableStyleInfo name="TableStyleMedium18"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1C824FDB-D5DD-4FAD-8C82-BFA8066C3A87}" name="TabelaDPN3.1" displayName="TabelaDPN3.1" ref="A55:D59" totalsRowCount="1" headerRowDxfId="2946" dataDxfId="2944" totalsRowDxfId="2943" headerRowBorderDxfId="2945" dataCellStyle="Normal_Programi dela 2011 Elektro Sprotno dopolnjevanje">
  <tableColumns count="4">
    <tableColumn id="1" xr3:uid="{909D6215-8CAD-4579-868C-3710D6488E3E}" name="Referenčna oznaka" totalsRowLabel="Skupno število" dataDxfId="2942" totalsRowDxfId="2941" dataCellStyle="Normal_Programi dela 2011 Elektro Sprotno dopolnjevanje"/>
    <tableColumn id="2" xr3:uid="{FC177DD8-F1E7-4B5D-9C16-BB402892D319}" name="Strani" totalsRowFunction="sum" dataDxfId="2940" totalsRowDxfId="2939" dataCellStyle="Normal_Programi dela 2011 Elektro Sprotno dopolnjevanje"/>
    <tableColumn id="3" xr3:uid="{53E7B799-7625-4113-B0A8-B35A0520C957}" name="Naslov" totalsRowFunction="count" dataDxfId="2938" totalsRowDxfId="2937" dataCellStyle="Normal_Programi dela 2011 Elektro Sprotno dopolnjevanje"/>
    <tableColumn id="4" xr3:uid="{A4B5BB95-255A-4FE3-B713-0375F1B6D69E}" name="Opomba" dataDxfId="2936" totalsRowDxfId="2935" dataCellStyle="Normal_Programi dela 2011 Elektro Sprotno dopolnjevanje"/>
  </tableColumns>
  <tableStyleInfo name="TableStyleMedium18" showFirstColumn="0" showLastColumn="0" showRowStripes="1" showColumnStripes="0"/>
</table>
</file>

<file path=xl/tables/table2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0" xr:uid="{AEC196DB-2195-4225-A7CC-AFBB5018F345}" name="TabelaŽEN2.3" displayName="TabelaŽEN2.3" ref="A99:D103" totalsRowCount="1" headerRowDxfId="351" dataDxfId="349" totalsRowDxfId="348" headerRowBorderDxfId="350" dataCellStyle="Normal_Programi dela 2011 Elektro Sprotno dopolnjevanje">
  <tableColumns count="4">
    <tableColumn id="1" xr3:uid="{BE19C0B9-C996-4611-926F-E93982C5FE50}" name="Referenčna oznaka" totalsRowLabel="Skupno število" dataDxfId="347" totalsRowDxfId="346" dataCellStyle="Normal_Programi dela 2011 Elektro Sprotno dopolnjevanje"/>
    <tableColumn id="2" xr3:uid="{F8F04EDF-2EED-47F1-AFCF-649CD248ED9C}" name="Strani" totalsRowFunction="sum" dataDxfId="345" totalsRowDxfId="344" dataCellStyle="Normal_Programi dela 2011 Elektro Sprotno dopolnjevanje"/>
    <tableColumn id="3" xr3:uid="{434CA459-F8E6-4213-AEB0-F63F3AED27F3}" name="Naslov" totalsRowFunction="count" dataDxfId="343" totalsRowDxfId="342" dataCellStyle="Normal_Programi dela 2011 Elektro Sprotno dopolnjevanje"/>
    <tableColumn id="4" xr3:uid="{A926AB20-56D5-48EF-9D71-FA4DF9592F62}" name="Opomba" dataDxfId="341" totalsRowDxfId="340" dataCellStyle="Normal_Programi dela 2011 Elektro Sprotno dopolnjevanje"/>
  </tableColumns>
  <tableStyleInfo name="TableStyleMedium18" showFirstColumn="0" showLastColumn="0" showRowStripes="1" showColumnStripes="0"/>
</table>
</file>

<file path=xl/tables/table2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1" xr:uid="{5508E888-B11A-41CD-85EC-560E2C69284B}" name="TabelaŽEN3.1" displayName="TabelaŽEN3.1" ref="A107:D111" totalsRowCount="1" headerRowDxfId="339" dataDxfId="337" totalsRowDxfId="336" headerRowBorderDxfId="338" dataCellStyle="Normal_Programi dela 2011 Elektro Sprotno dopolnjevanje">
  <tableColumns count="4">
    <tableColumn id="1" xr3:uid="{F42D1AA3-2059-4310-9720-52B4099237CD}" name="Referenčna oznaka" totalsRowLabel="Skupno število" dataDxfId="335" totalsRowDxfId="334" dataCellStyle="Normal_Programi dela 2011 Elektro Sprotno dopolnjevanje"/>
    <tableColumn id="2" xr3:uid="{D059BA44-93CC-4CAE-8DAC-19C145AE3B2E}" name="Strani" totalsRowFunction="sum" dataDxfId="333" totalsRowDxfId="332" dataCellStyle="Normal_Programi dela 2011 Elektro Sprotno dopolnjevanje"/>
    <tableColumn id="3" xr3:uid="{49708C22-B65D-4960-B757-C37119CC7801}" name="Naslov" totalsRowFunction="count" dataDxfId="331" totalsRowDxfId="330" dataCellStyle="Normal_Programi dela 2011 Elektro Sprotno dopolnjevanje"/>
    <tableColumn id="4" xr3:uid="{8B4E7CB1-3F7C-4127-97AE-B227DAE9A22C}" name="Opomba" dataDxfId="329" totalsRowDxfId="328" dataCellStyle="Normal_Programi dela 2011 Elektro Sprotno dopolnjevanje"/>
  </tableColumns>
  <tableStyleInfo name="TableStyleMedium18" showFirstColumn="0" showLastColumn="0" showRowStripes="1" showColumnStripes="0"/>
</table>
</file>

<file path=xl/tables/table2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2" xr:uid="{F885C1AA-3C21-429C-8863-96C918DEA68D}" name="TabelaŽEN4" displayName="TabelaŽEN4" ref="A121:D125" totalsRowCount="1" headerRowDxfId="327" dataDxfId="325" totalsRowDxfId="323" headerRowBorderDxfId="326" tableBorderDxfId="324" headerRowCellStyle="Normal_Programi dela 2011 Elektro Sprotno dopolnjevanje" dataCellStyle="Normal_Programi dela 2011 Elektro Sprotno dopolnjevanje">
  <tableColumns count="4">
    <tableColumn id="4" xr3:uid="{8C853C77-71AE-47D6-943B-E4D3B5A460C4}" name="Strokovnjaki" totalsRowLabel="Skupno število" dataDxfId="322" totalsRowDxfId="321" dataCellStyle="Normal_Programi dela 2011 Elektro Sprotno dopolnjevanje"/>
    <tableColumn id="3" xr3:uid="{4505AD84-070F-4E34-BDB4-43DAEBB297DD}" name="TDT" totalsRowFunction="count" dataDxfId="320" totalsRowDxfId="319" dataCellStyle="Normal_Programi dela 2011 Elektro Sprotno dopolnjevanje"/>
    <tableColumn id="1" xr3:uid="{E60C8C1E-08FE-4047-8D7E-A5D9E5A6B651}" name="Ime TDT" dataDxfId="318" totalsRowDxfId="317" dataCellStyle="Normal_Programi dela 2011 Elektro Sprotno dopolnjevanje"/>
    <tableColumn id="2" xr3:uid="{290065FB-EC98-47E9-8A4B-F554F02E165E}" name="Opomba" dataDxfId="316" totalsRowDxfId="315" dataCellStyle="Normal_Programi dela 2011 Elektro Sprotno dopolnjevanje"/>
  </tableColumns>
  <tableStyleInfo name="TableStyleMedium18" showFirstColumn="0" showLastColumn="0" showRowStripes="1" showColumnStripes="0"/>
</table>
</file>

<file path=xl/tables/table2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3" xr:uid="{9BFF760A-7437-4C7C-A8AE-A3AAF6AB6845}" name="TabelaŽEN2.1" displayName="TabelaŽEN2.1" ref="A24:E90" totalsRowCount="1" headerRowDxfId="314" dataDxfId="313" totalsRowDxfId="312" headerRowCellStyle="Normal_Programi dela 2011 Elektro Sprotno dopolnjevanje" dataCellStyle="Normal_Programi dela 2011 Elektro Sprotno dopolnjevanje">
  <tableColumns count="5">
    <tableColumn id="4" xr3:uid="{ECE5B34C-22B4-4CC5-A49E-CA2A924E2DC3}" name="Izvorni TC,SC" totalsRowLabel="Skupno število" dataDxfId="311" totalsRowDxfId="310" dataCellStyle="Normal_Programi dela 2011 Elektro Sprotno dopolnjevanje"/>
    <tableColumn id="1" xr3:uid="{D3FCDD2E-1C2A-42A5-924A-2D6FEFF92512}" name="Številka projekta" totalsRowFunction="count" dataDxfId="309" totalsRowDxfId="308" dataCellStyle="Normal_Programi dela 2011 Elektro Sprotno dopolnjevanje"/>
    <tableColumn id="2" xr3:uid="{CFD5D709-D386-43E1-AB91-8AA499FAC4EA}" name="Referenčna oznaka" dataDxfId="307" totalsRowDxfId="306" dataCellStyle="Normal_Programi dela 2011 Elektro Sprotno dopolnjevanje"/>
    <tableColumn id="3" xr3:uid="{193DA383-074B-47A9-845B-5686A975D4DB}" name="Stopnja" dataDxfId="305" totalsRowDxfId="304" dataCellStyle="Normal_Programi dela 2011 Elektro Sprotno dopolnjevanje"/>
    <tableColumn id="5" xr3:uid="{835537DA-9884-4F3C-9047-E451C4F00171}" name="Naslov" dataDxfId="303" totalsRowDxfId="302" dataCellStyle="Normal_Programi dela 2011 Elektro Sprotno dopolnjevanje"/>
  </tableColumns>
  <tableStyleInfo name="TableStyleMedium18" showFirstColumn="0" showLastColumn="0" showRowStripes="1" showColumnStripes="0"/>
</table>
</file>

<file path=xl/tables/table2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4" xr:uid="{56B35659-BE57-4FB3-A3A1-486A7903CAC8}" name="TabelaŽEN1" displayName="TabelaŽEN1" ref="A13:E19" totalsRowCount="1" headerRowDxfId="301" dataDxfId="300" totalsRowDxfId="299" dataCellStyle="Normal_Programi dela 2011 Elektro Sprotno dopolnjevanje">
  <tableColumns count="5">
    <tableColumn id="2" xr3:uid="{A64AEEE6-9E8C-4B23-AD06-8BBF55126DE1}" name="Organizacija" totalsRowLabel="Skupno število" dataDxfId="298" totalsRowDxfId="297" dataCellStyle="Normal_Programi dela 2011 Elektro Sprotno dopolnjevanje"/>
    <tableColumn id="1" xr3:uid="{FF8F655A-4334-4740-89A8-54F1EF974B75}" name="Oznaka tujega TC, SC" totalsRowFunction="count" dataDxfId="296" totalsRowDxfId="295"/>
    <tableColumn id="3" xr3:uid="{B0E23085-80E1-4B55-931D-29AF2A24BE67}" name="Ime tujega TC, SC" dataDxfId="294" totalsRowDxfId="293" dataCellStyle="Normal_Programi dela 2011 Elektro Sprotno dopolnjevanje"/>
    <tableColumn id="4" xr3:uid="{D629E988-B5E4-4AB8-BF69-0E8D7B7EE919}" name="Status članstva" dataDxfId="292" totalsRowDxfId="291" dataCellStyle="Normal_Programi dela 2011 Elektro Sprotno dopolnjevanje"/>
    <tableColumn id="5" xr3:uid="{F69B8ABF-58F6-4A30-9DA3-17F75152C0D5}" name="Datum statusa" dataDxfId="290" totalsRowDxfId="289" dataCellStyle="Normal_Programi dela 2011 Elektro Sprotno dopolnjevanje"/>
  </tableColumns>
  <tableStyleInfo name="TableStyleMedium18" showFirstColumn="0" showLastColumn="0" showRowStripes="1" showColumnStripes="0"/>
</table>
</file>

<file path=xl/tables/table2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5" xr:uid="{4518DDEA-2A4F-419A-A908-E0CB16A5521D}" name="TabelaŽEN3.2" displayName="TabelaŽEN3.2" ref="A114:D118" totalsRowCount="1" headerRowDxfId="288" dataDxfId="286" totalsRowDxfId="285" headerRowBorderDxfId="287" dataCellStyle="Normal_Programi dela 2011 Elektro Sprotno dopolnjevanje">
  <tableColumns count="4">
    <tableColumn id="1" xr3:uid="{C45BCD5F-D7D8-4256-B28B-DAF578411D29}" name="Referenčna oznaka" totalsRowLabel="Skupno število" dataDxfId="284" totalsRowDxfId="283" dataCellStyle="Normal_Programi dela 2011 Elektro Sprotno dopolnjevanje"/>
    <tableColumn id="2" xr3:uid="{57E6FB96-AB51-4C19-A08F-BFD707213053}" name="Strani" totalsRowFunction="sum" dataDxfId="282" totalsRowDxfId="281" dataCellStyle="Normal_Programi dela 2011 Elektro Sprotno dopolnjevanje"/>
    <tableColumn id="3" xr3:uid="{FA19FE36-99D3-45F3-ACE3-32A63588CD86}" name="Naslov" totalsRowFunction="count" dataDxfId="280" totalsRowDxfId="279" dataCellStyle="Normal_Programi dela 2011 Elektro Sprotno dopolnjevanje"/>
    <tableColumn id="4" xr3:uid="{F1201059-A40B-47EF-A826-ADBBFED2A98C}" name="Opomba" dataDxfId="278" totalsRowDxfId="277" dataCellStyle="Normal_Programi dela 2011 Elektro Sprotno dopolnjevanje"/>
  </tableColumns>
  <tableStyleInfo name="TableStyleMedium18" showFirstColumn="0" showLastColumn="0" showRowStripes="1" showColumnStripes="0"/>
</table>
</file>

<file path=xl/tables/table2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6C8D440-FE0B-4F03-867E-7DA57272F14A}" name="TabelaTemplate2.210" displayName="TabelaTemplate2.210" ref="A31:D35" totalsRowCount="1" headerRowDxfId="276" dataDxfId="274" totalsRowDxfId="273" headerRowBorderDxfId="275" dataCellStyle="Normal_Programi dela 2011 Elektro Sprotno dopolnjevanje">
  <tableColumns count="4">
    <tableColumn id="1" xr3:uid="{AE9A8E5A-7D48-4B0F-8931-5137DEB4524F}" name="Referenčna oznaka" totalsRowLabel="Skupno število" dataDxfId="272" totalsRowDxfId="271" dataCellStyle="Normal_Programi dela 2011 Elektro Sprotno dopolnjevanje"/>
    <tableColumn id="2" xr3:uid="{3D2DC78B-080E-45DB-961A-F5D6546E91A6}" name="Strani" totalsRowFunction="sum" dataDxfId="270" totalsRowDxfId="269" dataCellStyle="Normal_Programi dela 2011 Elektro Sprotno dopolnjevanje"/>
    <tableColumn id="3" xr3:uid="{A8340471-4AB9-45DF-B5B6-5D8D83229704}" name="Naslov" totalsRowFunction="count" dataDxfId="268" totalsRowDxfId="267" dataCellStyle="Normal_Programi dela 2011 Elektro Sprotno dopolnjevanje"/>
    <tableColumn id="4" xr3:uid="{355F07B9-16D0-4F4F-8E83-B13484A4515C}" name="Opomba" dataDxfId="266" totalsRowDxfId="265" dataCellStyle="Normal_Programi dela 2011 Elektro Sprotno dopolnjevanje"/>
  </tableColumns>
  <tableStyleInfo name="TableStyleMedium18" showFirstColumn="0" showLastColumn="0" showRowStripes="1" showColumnStripes="0"/>
</table>
</file>

<file path=xl/tables/table2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6" xr:uid="{2502725F-2732-41E7-B966-41225B4E3808}" name="TabelaTemplate2.3257" displayName="TabelaTemplate2.3257" ref="A38:D42" totalsRowCount="1" headerRowDxfId="264" dataDxfId="262" totalsRowDxfId="261" headerRowBorderDxfId="263" dataCellStyle="Normal_Programi dela 2011 Elektro Sprotno dopolnjevanje">
  <tableColumns count="4">
    <tableColumn id="1" xr3:uid="{E15D9701-11C3-44E5-996D-EBFA9588C33E}" name="Referenčna oznaka" totalsRowLabel="Skupno število" dataDxfId="260" totalsRowDxfId="259" dataCellStyle="Normal_Programi dela 2011 Elektro Sprotno dopolnjevanje"/>
    <tableColumn id="2" xr3:uid="{F92C8822-A496-44E0-97C4-796512CB8483}" name="Strani" totalsRowFunction="sum" dataDxfId="258" totalsRowDxfId="257" dataCellStyle="Normal_Programi dela 2011 Elektro Sprotno dopolnjevanje"/>
    <tableColumn id="3" xr3:uid="{100106DE-E677-4A69-82D4-DBE3D3AA0239}" name="Naslov" totalsRowFunction="count" dataDxfId="256" totalsRowDxfId="255" dataCellStyle="Normal_Programi dela 2011 Elektro Sprotno dopolnjevanje"/>
    <tableColumn id="4" xr3:uid="{854B424E-6E3E-45D7-B286-E6DB5A46921D}" name="Opomba" dataDxfId="254" totalsRowDxfId="253" dataCellStyle="Normal_Programi dela 2011 Elektro Sprotno dopolnjevanje"/>
  </tableColumns>
  <tableStyleInfo name="TableStyleMedium18" showFirstColumn="0" showLastColumn="0" showRowStripes="1" showColumnStripes="0"/>
</table>
</file>

<file path=xl/tables/table2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7" xr:uid="{84B8097A-243F-4AA1-BE17-1B4E1E661BF4}" name="TabelaTemplate3.1258" displayName="TabelaTemplate3.1258" ref="A46:D50" totalsRowCount="1" headerRowDxfId="252" dataDxfId="250" totalsRowDxfId="249" headerRowBorderDxfId="251" dataCellStyle="Normal_Programi dela 2011 Elektro Sprotno dopolnjevanje">
  <tableColumns count="4">
    <tableColumn id="1" xr3:uid="{E4496145-54B5-4C7A-BBD8-848A6C985926}" name="Referenčna oznaka" totalsRowLabel="Skupno število" dataDxfId="248" totalsRowDxfId="247" dataCellStyle="Normal_Programi dela 2011 Elektro Sprotno dopolnjevanje"/>
    <tableColumn id="2" xr3:uid="{8AFD52A6-E9FB-4D9C-BDF3-F9FFBE4BEEA4}" name="Strani" totalsRowFunction="sum" dataDxfId="246" totalsRowDxfId="245" dataCellStyle="Normal_Programi dela 2011 Elektro Sprotno dopolnjevanje"/>
    <tableColumn id="3" xr3:uid="{A9026519-7BB4-4350-965B-B0978EC9D4A8}" name="Naslov" totalsRowFunction="count" dataDxfId="244" totalsRowDxfId="243" dataCellStyle="Normal_Programi dela 2011 Elektro Sprotno dopolnjevanje"/>
    <tableColumn id="4" xr3:uid="{3397359D-B783-49CD-864B-E78860EAD300}" name="Opomba" dataDxfId="242" totalsRowDxfId="241" dataCellStyle="Normal_Programi dela 2011 Elektro Sprotno dopolnjevanje"/>
  </tableColumns>
  <tableStyleInfo name="TableStyleMedium18" showFirstColumn="0" showLastColumn="0" showRowStripes="1" showColumnStripes="0"/>
</table>
</file>

<file path=xl/tables/table2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8" xr:uid="{4BE96981-9C90-43CA-A45C-80C2819BCF5C}" name="TabelaTemplate4259" displayName="TabelaTemplate4259" ref="A60:D64" totalsRowCount="1" headerRowDxfId="240" dataDxfId="238" totalsRowDxfId="236" headerRowBorderDxfId="239" tableBorderDxfId="237" headerRowCellStyle="Normal_Programi dela 2011 Elektro Sprotno dopolnjevanje" dataCellStyle="Normal_Programi dela 2011 Elektro Sprotno dopolnjevanje">
  <tableColumns count="4">
    <tableColumn id="4" xr3:uid="{4FF41E70-4945-4AF1-B6F0-AC74800858AD}" name="Strokovnjaki" totalsRowLabel="Skupno število" dataDxfId="235" totalsRowDxfId="234" dataCellStyle="Normal_Programi dela 2011 Elektro Sprotno dopolnjevanje"/>
    <tableColumn id="3" xr3:uid="{19356235-A581-4313-8CB7-0008DB710A62}" name="TDT" totalsRowFunction="count" dataDxfId="233" totalsRowDxfId="232" dataCellStyle="Normal_Programi dela 2011 Elektro Sprotno dopolnjevanje"/>
    <tableColumn id="1" xr3:uid="{A93023B9-4AE3-4D2B-9CCE-195C5FE62EE0}" name="Ime TDT" dataDxfId="231" totalsRowDxfId="230" dataCellStyle="Normal_Programi dela 2011 Elektro Sprotno dopolnjevanje"/>
    <tableColumn id="2" xr3:uid="{38445825-4323-453D-8458-F88B0B922C76}" name="Opomba" dataDxfId="229" totalsRowDxfId="228" dataCellStyle="Normal_Programi dela 2011 Elektro Sprotno dopolnjevanje"/>
  </tableColumns>
  <tableStyleInfo name="TableStyleMedium18"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F2024AB5-B31E-476B-9BD4-1007646C09A2}" name="TabelaDPN4" displayName="TabelaDPN4" ref="A69:D72" totalsRowCount="1" headerRowDxfId="2934" dataDxfId="2932" totalsRowDxfId="2930" headerRowBorderDxfId="2933" tableBorderDxfId="2931" headerRowCellStyle="Normal_Programi dela 2011 Elektro Sprotno dopolnjevanje" dataCellStyle="Normal_Programi dela 2011 Elektro Sprotno dopolnjevanje">
  <tableColumns count="4">
    <tableColumn id="4" xr3:uid="{241A6F3F-89BE-4DB1-B1E2-91971D49EA7D}" name="Strokovnjaki" totalsRowLabel="Skupno število" dataDxfId="2929" totalsRowDxfId="92" dataCellStyle="Normal_Programi dela 2011 Elektro Sprotno dopolnjevanje"/>
    <tableColumn id="3" xr3:uid="{B3538405-1517-4583-B040-397C234106FC}" name="TDT" totalsRowFunction="count" dataDxfId="2928" totalsRowDxfId="91" dataCellStyle="Normal_Programi dela 2011 Elektro Sprotno dopolnjevanje"/>
    <tableColumn id="1" xr3:uid="{D1233BDD-926D-417E-A5FC-D2AC58C0853F}" name="Ime TDT" dataDxfId="2927" totalsRowDxfId="90" dataCellStyle="Normal_Programi dela 2011 Elektro Sprotno dopolnjevanje"/>
    <tableColumn id="2" xr3:uid="{0B76106A-C857-4BAD-B54B-4585C78B9F9E}" name="Opomba" dataDxfId="2926" totalsRowDxfId="89" dataCellStyle="Normal_Programi dela 2011 Elektro Sprotno dopolnjevanje"/>
  </tableColumns>
  <tableStyleInfo name="TableStyleMedium18" showFirstColumn="0" showLastColumn="0" showRowStripes="1" showColumnStripes="0"/>
</table>
</file>

<file path=xl/tables/table2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9" xr:uid="{6E7E1F9E-2E2F-4426-BA12-F7E500663C6A}" name="TabelaTemplate2.1260" displayName="TabelaTemplate2.1260" ref="A22:E28" totalsRowCount="1" headerRowDxfId="227" dataDxfId="226" totalsRowDxfId="225" headerRowCellStyle="Normal_Programi dela 2011 Elektro Sprotno dopolnjevanje" dataCellStyle="Normal_Programi dela 2011 Elektro Sprotno dopolnjevanje">
  <tableColumns count="5">
    <tableColumn id="4" xr3:uid="{FF75C09C-3F63-49E2-9C51-CF12A9DA0FAF}" name="Izvorni TC,SC" totalsRowLabel="Skupno število" dataDxfId="224" totalsRowDxfId="223" dataCellStyle="Normal_Programi dela 2011 Elektro Sprotno dopolnjevanje"/>
    <tableColumn id="1" xr3:uid="{38D9705D-4EA7-40B7-9E56-917F41C2E5F7}" name="Številka projekta" totalsRowFunction="count" dataDxfId="222" totalsRowDxfId="221" dataCellStyle="Normal_Programi dela 2011 Elektro Sprotno dopolnjevanje"/>
    <tableColumn id="2" xr3:uid="{95BCA657-18B0-478E-BE4E-A7C8AF3E3B1A}" name="Referenčna oznaka" dataDxfId="220" totalsRowDxfId="219" dataCellStyle="Normal_Programi dela 2011 Elektro Sprotno dopolnjevanje"/>
    <tableColumn id="3" xr3:uid="{7C43542C-EE49-4896-9C8F-F032DE74DA79}" name="Stopnja" dataDxfId="218" totalsRowDxfId="217" dataCellStyle="Normal_Programi dela 2011 Elektro Sprotno dopolnjevanje"/>
    <tableColumn id="5" xr3:uid="{F6B3E65A-7805-4DB6-9372-363BF69DFD75}" name="Naslov" dataDxfId="216" totalsRowDxfId="215" dataCellStyle="Normal_Programi dela 2011 Elektro Sprotno dopolnjevanje"/>
  </tableColumns>
  <tableStyleInfo name="TableStyleMedium18" showFirstColumn="0" showLastColumn="0" showRowStripes="1" showColumnStripes="0"/>
</table>
</file>

<file path=xl/tables/table2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0" xr:uid="{C432F147-115B-45AF-92AB-58BBD2A2E41A}" name="TabelaTemplate1261" displayName="TabelaTemplate1261" ref="A13:E17" totalsRowCount="1" headerRowDxfId="214" dataDxfId="213" totalsRowDxfId="212" dataCellStyle="Normal_Programi dela 2011 Elektro Sprotno dopolnjevanje">
  <tableColumns count="5">
    <tableColumn id="2" xr3:uid="{DAC668AB-A0EF-4010-B275-607E80A67B18}" name="Organizacija" totalsRowLabel="Skupno število" dataDxfId="211" totalsRowDxfId="210" dataCellStyle="Normal_Programi dela 2011 Elektro Sprotno dopolnjevanje"/>
    <tableColumn id="1" xr3:uid="{BED8111B-0080-40A0-ADCB-B95E4DDBDF4E}" name="Oznaka tujega TC, SC" totalsRowFunction="count" dataDxfId="209" totalsRowDxfId="208"/>
    <tableColumn id="3" xr3:uid="{EB73EAD6-15F6-4552-89F3-EA29FE4DD84C}" name="Ime tujega TC, SC" dataDxfId="207" totalsRowDxfId="206" dataCellStyle="Normal_Programi dela 2011 Elektro Sprotno dopolnjevanje"/>
    <tableColumn id="4" xr3:uid="{F0218BD9-8683-4AC3-9CEC-8ECAE9C8CF50}" name="Status članstva" dataDxfId="205" totalsRowDxfId="204" dataCellStyle="Normal_Programi dela 2011 Elektro Sprotno dopolnjevanje"/>
    <tableColumn id="5" xr3:uid="{54436AF9-E3E4-47B1-B154-846E1E96AB94}" name="Datum statusa" dataDxfId="203" totalsRowDxfId="202" dataCellStyle="Normal_Programi dela 2011 Elektro Sprotno dopolnjevanje"/>
  </tableColumns>
  <tableStyleInfo name="TableStyleMedium18" showFirstColumn="0" showLastColumn="0" showRowStripes="1" showColumnStripes="0"/>
</table>
</file>

<file path=xl/tables/table2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1" xr:uid="{17E38A95-4282-4A3C-A38D-1D544B41BE79}" name="TabelaTemplate3.2262" displayName="TabelaTemplate3.2262" ref="A53:D57" totalsRowCount="1" headerRowDxfId="201" dataDxfId="199" totalsRowDxfId="198" headerRowBorderDxfId="200" dataCellStyle="Normal_Programi dela 2011 Elektro Sprotno dopolnjevanje">
  <tableColumns count="4">
    <tableColumn id="1" xr3:uid="{D222218E-63AA-4A59-9CC9-59BDB1F77CC4}" name="Referenčna oznaka" totalsRowLabel="Skupno število" dataDxfId="197" totalsRowDxfId="196" dataCellStyle="Normal_Programi dela 2011 Elektro Sprotno dopolnjevanje"/>
    <tableColumn id="2" xr3:uid="{4DB370A9-0186-46CF-9BB7-E75F8D7856E9}" name="Strani" totalsRowFunction="sum" dataDxfId="195" totalsRowDxfId="194" dataCellStyle="Normal_Programi dela 2011 Elektro Sprotno dopolnjevanje"/>
    <tableColumn id="3" xr3:uid="{2BF50BCB-CABC-475B-B04A-44B8980D4C82}" name="Naslov" totalsRowFunction="count" dataDxfId="193" totalsRowDxfId="192" dataCellStyle="Normal_Programi dela 2011 Elektro Sprotno dopolnjevanje"/>
    <tableColumn id="4" xr3:uid="{6A869751-5307-4B53-A97C-B8E07CD44845}" name="Opomba" dataDxfId="191" totalsRowDxfId="190" dataCellStyle="Normal_Programi dela 2011 Elektro Sprotno dopolnjevanje"/>
  </tableColumns>
  <tableStyleInfo name="TableStyleMedium18" showFirstColumn="0" showLastColumn="0" showRowStripes="1" showColumnStripes="0"/>
</table>
</file>

<file path=xl/tables/table2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F3E7780-9789-4DDA-90C0-AAD5A11DF4AE}" name="TabelaTemplate2.2" displayName="TabelaTemplate2.2" ref="A31:D35" totalsRowCount="1" headerRowDxfId="189" dataDxfId="187" totalsRowDxfId="186" headerRowBorderDxfId="188" dataCellStyle="Normal_Programi dela 2011 Elektro Sprotno dopolnjevanje">
  <tableColumns count="4">
    <tableColumn id="1" xr3:uid="{FEE249E6-E8DE-498A-9A2D-9147D6187D57}" name="Referenčna oznaka" totalsRowLabel="Skupno število" dataDxfId="185" totalsRowDxfId="184" dataCellStyle="Normal_Programi dela 2011 Elektro Sprotno dopolnjevanje"/>
    <tableColumn id="2" xr3:uid="{64354F11-BAA9-463A-BB39-E4EFD736AD36}" name="Strani" totalsRowFunction="sum" dataDxfId="183" totalsRowDxfId="182" dataCellStyle="Normal_Programi dela 2011 Elektro Sprotno dopolnjevanje"/>
    <tableColumn id="3" xr3:uid="{F2AB1BCF-0177-43A1-A7FD-BC878ED05670}" name="Naslov" totalsRowFunction="count" dataDxfId="181" totalsRowDxfId="180" dataCellStyle="Normal_Programi dela 2011 Elektro Sprotno dopolnjevanje"/>
    <tableColumn id="4" xr3:uid="{F7435793-034F-44B4-8091-EBE684CF5C0A}" name="Opomba" dataDxfId="179" totalsRowDxfId="178" dataCellStyle="Normal_Programi dela 2011 Elektro Sprotno dopolnjevanje"/>
  </tableColumns>
  <tableStyleInfo name="TableStyleMedium18" showFirstColumn="0" showLastColumn="0" showRowStripes="1" showColumnStripes="0"/>
</table>
</file>

<file path=xl/tables/table2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FBCD5BF-1501-4747-8DC3-1C8AC0EFB97C}" name="TabelaTemplate2.3" displayName="TabelaTemplate2.3" ref="A38:D42" totalsRowCount="1" headerRowDxfId="177" dataDxfId="175" totalsRowDxfId="174" headerRowBorderDxfId="176" dataCellStyle="Normal_Programi dela 2011 Elektro Sprotno dopolnjevanje">
  <tableColumns count="4">
    <tableColumn id="1" xr3:uid="{24E1B1E3-F996-43C4-96E2-E14673CF21CA}" name="Referenčna oznaka" totalsRowLabel="Skupno število" dataDxfId="173" totalsRowDxfId="172" dataCellStyle="Normal_Programi dela 2011 Elektro Sprotno dopolnjevanje"/>
    <tableColumn id="2" xr3:uid="{28D2B6F3-582F-47CA-A494-C8C3E22352FF}" name="Strani" totalsRowFunction="sum" dataDxfId="171" totalsRowDxfId="170" dataCellStyle="Normal_Programi dela 2011 Elektro Sprotno dopolnjevanje"/>
    <tableColumn id="3" xr3:uid="{4EB8F952-9E68-4D31-8AC4-08044419938E}" name="Naslov" totalsRowFunction="count" dataDxfId="169" totalsRowDxfId="168" dataCellStyle="Normal_Programi dela 2011 Elektro Sprotno dopolnjevanje"/>
    <tableColumn id="4" xr3:uid="{D6D7F17A-767D-4E63-AE35-24337AEA83BA}" name="Opomba" dataDxfId="167" totalsRowDxfId="166" dataCellStyle="Normal_Programi dela 2011 Elektro Sprotno dopolnjevanje"/>
  </tableColumns>
  <tableStyleInfo name="TableStyleMedium18" showFirstColumn="0" showLastColumn="0" showRowStripes="1" showColumnStripes="0"/>
</table>
</file>

<file path=xl/tables/table2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722E724-E697-44D7-A816-8545803E0F0A}" name="TabelaTemplate3.1" displayName="TabelaTemplate3.1" ref="A46:D50" totalsRowCount="1" headerRowDxfId="165" dataDxfId="163" totalsRowDxfId="162" headerRowBorderDxfId="164" dataCellStyle="Normal_Programi dela 2011 Elektro Sprotno dopolnjevanje">
  <tableColumns count="4">
    <tableColumn id="1" xr3:uid="{A4F70123-B6FD-4ACB-AA16-C2B74CD6E9EE}" name="Referenčna oznaka" totalsRowLabel="Skupno število" dataDxfId="161" totalsRowDxfId="160" dataCellStyle="Normal_Programi dela 2011 Elektro Sprotno dopolnjevanje"/>
    <tableColumn id="2" xr3:uid="{9174A7EC-8A35-4744-8374-69FC70DB4B14}" name="Strani" totalsRowFunction="sum" dataDxfId="159" totalsRowDxfId="158" dataCellStyle="Normal_Programi dela 2011 Elektro Sprotno dopolnjevanje"/>
    <tableColumn id="3" xr3:uid="{B04C2001-6496-4883-8826-F949DF403453}" name="Naslov" totalsRowFunction="count" dataDxfId="157" totalsRowDxfId="156" dataCellStyle="Normal_Programi dela 2011 Elektro Sprotno dopolnjevanje"/>
    <tableColumn id="4" xr3:uid="{268A63D8-D36F-43FF-8E68-D8D3EF357649}" name="Opomba" dataDxfId="155" totalsRowDxfId="154" dataCellStyle="Normal_Programi dela 2011 Elektro Sprotno dopolnjevanje"/>
  </tableColumns>
  <tableStyleInfo name="TableStyleMedium18" showFirstColumn="0" showLastColumn="0" showRowStripes="1" showColumnStripes="0"/>
</table>
</file>

<file path=xl/tables/table2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99B1C16-83A5-4CC5-8C33-D53716A125BE}" name="TabelaTemplate4" displayName="TabelaTemplate4" ref="A60:D64" totalsRowCount="1" headerRowDxfId="153" dataDxfId="151" totalsRowDxfId="149" headerRowBorderDxfId="152" tableBorderDxfId="150" headerRowCellStyle="Normal_Programi dela 2011 Elektro Sprotno dopolnjevanje" dataCellStyle="Normal_Programi dela 2011 Elektro Sprotno dopolnjevanje">
  <tableColumns count="4">
    <tableColumn id="4" xr3:uid="{ADEA9539-DDD4-4A0C-8D5B-2F10E196776F}" name="Strokovnjaki" totalsRowLabel="Skupno število" dataDxfId="148" totalsRowDxfId="147" dataCellStyle="Normal_Programi dela 2011 Elektro Sprotno dopolnjevanje"/>
    <tableColumn id="3" xr3:uid="{710BA8C5-CCC4-441D-B337-158CD240063C}" name="TDT" totalsRowFunction="count" dataDxfId="146" totalsRowDxfId="145" dataCellStyle="Normal_Programi dela 2011 Elektro Sprotno dopolnjevanje"/>
    <tableColumn id="1" xr3:uid="{B92E4232-0013-409D-9948-CC3BBBED9031}" name="Ime TDT" dataDxfId="144" totalsRowDxfId="143" dataCellStyle="Normal_Programi dela 2011 Elektro Sprotno dopolnjevanje"/>
    <tableColumn id="2" xr3:uid="{85CDD871-09F4-4F97-9357-D6B77726A997}" name="Opomba" dataDxfId="142" totalsRowDxfId="141" dataCellStyle="Normal_Programi dela 2011 Elektro Sprotno dopolnjevanje"/>
  </tableColumns>
  <tableStyleInfo name="TableStyleMedium18" showFirstColumn="0" showLastColumn="0" showRowStripes="1" showColumnStripes="0"/>
</table>
</file>

<file path=xl/tables/table2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9143281-6723-4E93-A923-A3F724631144}" name="TabelaTemplate2.1" displayName="TabelaTemplate2.1" ref="A22:E28" totalsRowCount="1" headerRowDxfId="140" dataDxfId="139" totalsRowDxfId="138" headerRowCellStyle="Normal_Programi dela 2011 Elektro Sprotno dopolnjevanje" dataCellStyle="Normal_Programi dela 2011 Elektro Sprotno dopolnjevanje">
  <tableColumns count="5">
    <tableColumn id="4" xr3:uid="{78F78B2E-CA55-4F7A-A658-55D70AC96A45}" name="Izvorni TC,SC" totalsRowLabel="Skupno število" dataDxfId="137" totalsRowDxfId="136" dataCellStyle="Normal_Programi dela 2011 Elektro Sprotno dopolnjevanje"/>
    <tableColumn id="1" xr3:uid="{98232A87-C1DB-4AF9-BCFD-9E2FD293B173}" name="Številka projekta" totalsRowFunction="count" dataDxfId="135" totalsRowDxfId="134" dataCellStyle="Normal_Programi dela 2011 Elektro Sprotno dopolnjevanje"/>
    <tableColumn id="2" xr3:uid="{D0F5F0FC-C28C-4D4E-AADB-40D0530BCA9F}" name="Referenčna oznaka" dataDxfId="133" totalsRowDxfId="132" dataCellStyle="Normal_Programi dela 2011 Elektro Sprotno dopolnjevanje"/>
    <tableColumn id="3" xr3:uid="{080C6ABD-54FD-4A71-B6D6-97A313E181E1}" name="Stopnja" dataDxfId="131" totalsRowDxfId="130" dataCellStyle="Normal_Programi dela 2011 Elektro Sprotno dopolnjevanje"/>
    <tableColumn id="5" xr3:uid="{E1DF21F9-1148-4E65-BE60-D44CD8BC4968}" name="Naslov" dataDxfId="129" totalsRowDxfId="128" dataCellStyle="Normal_Programi dela 2011 Elektro Sprotno dopolnjevanje"/>
  </tableColumns>
  <tableStyleInfo name="TableStyleMedium18" showFirstColumn="0" showLastColumn="0" showRowStripes="1" showColumnStripes="0"/>
</table>
</file>

<file path=xl/tables/table2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E96DC815-FD8B-4FB4-ABC0-A334C49C254E}" name="TabelaTemplate1" displayName="TabelaTemplate1" ref="A13:E17" totalsRowCount="1" headerRowDxfId="127" dataDxfId="126" totalsRowDxfId="125" dataCellStyle="Normal_Programi dela 2011 Elektro Sprotno dopolnjevanje">
  <tableColumns count="5">
    <tableColumn id="2" xr3:uid="{8C2CD5DD-4A23-49D1-A3AE-DFEFD61C8EF3}" name="Organizacija" totalsRowLabel="Skupno število" dataDxfId="124" totalsRowDxfId="123" dataCellStyle="Normal_Programi dela 2011 Elektro Sprotno dopolnjevanje"/>
    <tableColumn id="1" xr3:uid="{89498D39-0375-4FBD-AF20-8FF1E0736960}" name="Oznaka tujega TC, SC" totalsRowFunction="count" dataDxfId="122" totalsRowDxfId="121"/>
    <tableColumn id="3" xr3:uid="{981E38F2-F4B3-4D24-909A-2F060ED54958}" name="Ime tujega TC, SC" dataDxfId="120" totalsRowDxfId="119" dataCellStyle="Normal_Programi dela 2011 Elektro Sprotno dopolnjevanje"/>
    <tableColumn id="4" xr3:uid="{9D7022F8-0FC5-498F-A769-E30D00625613}" name="Status članstva" dataDxfId="118" totalsRowDxfId="117" dataCellStyle="Normal_Programi dela 2011 Elektro Sprotno dopolnjevanje"/>
    <tableColumn id="5" xr3:uid="{861EFCED-C575-4B6C-80CC-C22D907EA712}" name="Datum statusa" dataDxfId="116" totalsRowDxfId="115" dataCellStyle="Normal_Programi dela 2011 Elektro Sprotno dopolnjevanje"/>
  </tableColumns>
  <tableStyleInfo name="TableStyleMedium18" showFirstColumn="0" showLastColumn="0" showRowStripes="1" showColumnStripes="0"/>
</table>
</file>

<file path=xl/tables/table2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8D3D62E-9797-4D36-8892-1772BD4603A3}" name="TabelaTemplate3.2" displayName="TabelaTemplate3.2" ref="A53:D57" totalsRowCount="1" headerRowDxfId="114" dataDxfId="112" totalsRowDxfId="111" headerRowBorderDxfId="113" dataCellStyle="Normal_Programi dela 2011 Elektro Sprotno dopolnjevanje">
  <tableColumns count="4">
    <tableColumn id="1" xr3:uid="{3F168322-5C8A-415C-B34A-A378D78B542C}" name="Referenčna oznaka" totalsRowLabel="Skupno število" dataDxfId="110" totalsRowDxfId="109" dataCellStyle="Normal_Programi dela 2011 Elektro Sprotno dopolnjevanje"/>
    <tableColumn id="2" xr3:uid="{B0C07D51-9434-4D53-AA98-7A9D94CDB946}" name="Strani" totalsRowFunction="sum" dataDxfId="108" totalsRowDxfId="107" dataCellStyle="Normal_Programi dela 2011 Elektro Sprotno dopolnjevanje"/>
    <tableColumn id="3" xr3:uid="{F6D0CA2D-4955-4284-9B49-003EF9F8BD2F}" name="Naslov" totalsRowFunction="count" dataDxfId="106" totalsRowDxfId="105" dataCellStyle="Normal_Programi dela 2011 Elektro Sprotno dopolnjevanje"/>
    <tableColumn id="4" xr3:uid="{4E251314-0098-4602-90F3-D20C7E45C2D1}" name="Opomba" dataDxfId="104" totalsRowDxfId="103" dataCellStyle="Normal_Programi dela 2011 Elektro Sprotno dopolnjevanje"/>
  </tableColumns>
  <tableStyleInfo name="TableStyleMedium18"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BD01E91D-D054-46D0-A4F1-F5B3E2FC56E9}" name="TabelaDPN2.1" displayName="TabelaDPN2.1" ref="A23:E37" totalsRowCount="1" headerRowDxfId="2925" dataDxfId="2924" totalsRowDxfId="2923" headerRowCellStyle="Normal_Programi dela 2011 Elektro Sprotno dopolnjevanje" dataCellStyle="Normal_Programi dela 2011 Elektro Sprotno dopolnjevanje">
  <tableColumns count="5">
    <tableColumn id="4" xr3:uid="{B315F968-03B3-405D-938A-BCF3A70351EA}" name="Izvorni TC,SC" totalsRowLabel="Skupno število" dataDxfId="2922" totalsRowDxfId="2921" dataCellStyle="Normal_Programi dela 2011 Elektro Sprotno dopolnjevanje"/>
    <tableColumn id="1" xr3:uid="{16F95027-9D62-46E4-996A-054137BBBC69}" name="Številka projekta" totalsRowFunction="count" dataDxfId="2920" totalsRowDxfId="2919" dataCellStyle="Normal_Programi dela 2011 Elektro Sprotno dopolnjevanje"/>
    <tableColumn id="2" xr3:uid="{51228EFF-5D5A-448A-AE09-488206F9880A}" name="Referenčna oznaka" dataDxfId="2918" totalsRowDxfId="2917" dataCellStyle="Normal_Programi dela 2011 Elektro Sprotno dopolnjevanje"/>
    <tableColumn id="3" xr3:uid="{0C8D05F6-BF8A-4A42-B55E-16AADC63F8B6}" name="Stopnja" dataDxfId="2916" totalsRowDxfId="2915" dataCellStyle="Normal_Programi dela 2011 Elektro Sprotno dopolnjevanje"/>
    <tableColumn id="5" xr3:uid="{D874695E-64BB-4DA7-AC72-5EBB6093A9C5}" name="Naslov" dataDxfId="2914" totalsRowDxfId="2913" dataCellStyle="Normal_Programi dela 2011 Elektro Sprotno dopolnjevanje"/>
  </tableColumns>
  <tableStyleInfo name="TableStyleMedium18" showFirstColumn="0" showLastColumn="0" showRowStripes="1" showColumnStripes="0"/>
</table>
</file>

<file path=xl/tables/table2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EA39810-C3D7-4CA9-BC16-041865BD2D34}" name="TabelaOrganizacija" displayName="TabelaOrganizacija" ref="B3:B10" totalsRowShown="0" headerRowDxfId="102" dataDxfId="101">
  <autoFilter ref="B3:B10" xr:uid="{4EA39810-C3D7-4CA9-BC16-041865BD2D34}"/>
  <sortState xmlns:xlrd2="http://schemas.microsoft.com/office/spreadsheetml/2017/richdata2" ref="B4:B10">
    <sortCondition ref="B3:B10"/>
  </sortState>
  <tableColumns count="1">
    <tableColumn id="1" xr3:uid="{C2C72735-2010-4AA2-8A6A-57698C537222}" name="Organizacija" dataDxfId="100"/>
  </tableColumns>
  <tableStyleInfo name="SIST" showFirstColumn="0" showLastColumn="0" showRowStripes="1" showColumnStripes="0"/>
</table>
</file>

<file path=xl/tables/table2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7177AC55-625E-4ECA-B2DC-4E75A7DBED3B}" name="TabelaStatus" displayName="TabelaStatus" ref="D3:D6" totalsRowShown="0" headerRowDxfId="99" dataDxfId="98">
  <autoFilter ref="D3:D6" xr:uid="{7177AC55-625E-4ECA-B2DC-4E75A7DBED3B}"/>
  <sortState xmlns:xlrd2="http://schemas.microsoft.com/office/spreadsheetml/2017/richdata2" ref="D4:D6">
    <sortCondition ref="D3:D6"/>
  </sortState>
  <tableColumns count="1">
    <tableColumn id="1" xr3:uid="{278F9AF0-6873-42BE-9A16-12F618340EE4}" name="Status" dataDxfId="97"/>
  </tableColumns>
  <tableStyleInfo name="SIST"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B41755D3-6495-48FC-A27B-29F84D2884F4}" name="TabelaDPN1" displayName="TabelaDPN1" ref="A13:E18" totalsRowCount="1" headerRowDxfId="2912" dataDxfId="2911" totalsRowDxfId="2910" dataCellStyle="Normal_Programi dela 2011 Elektro Sprotno dopolnjevanje">
  <tableColumns count="5">
    <tableColumn id="2" xr3:uid="{4E22D790-1135-48DB-8F3B-C4A12C9EE861}" name="Organizacija" totalsRowLabel="Skupno število" dataDxfId="2909" totalsRowDxfId="2908" dataCellStyle="Normal_Programi dela 2011 Elektro Sprotno dopolnjevanje"/>
    <tableColumn id="1" xr3:uid="{098B4F08-2679-43A8-A22C-4ADFB9E2F30F}" name="Oznaka tujega TC, SC" totalsRowFunction="count" dataDxfId="2907" totalsRowDxfId="2906"/>
    <tableColumn id="3" xr3:uid="{8C30ACD2-8CE5-4CB3-BB74-BE2CF4B4DA1B}" name="Ime tujega TC, SC" dataDxfId="2905" totalsRowDxfId="2904" dataCellStyle="Normal_Programi dela 2011 Elektro Sprotno dopolnjevanje"/>
    <tableColumn id="4" xr3:uid="{5B55597E-0EAF-440D-BF91-1E92B8A97F45}" name="Status članstva" dataDxfId="2903" totalsRowDxfId="2902" dataCellStyle="Normal_Programi dela 2011 Elektro Sprotno dopolnjevanje"/>
    <tableColumn id="5" xr3:uid="{FE417D85-9A16-4E07-B233-8791CF5FC790}" name="Datum statusa" dataDxfId="2901" totalsRowDxfId="2900" dataCellStyle="Normal_Programi dela 2011 Elektro Sprotno dopolnjevanje"/>
  </tableColumns>
  <tableStyleInfo name="TableStyleMedium18"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2D1FD38A-EF31-42A1-A892-8467989ED995}" name="TabelaDPN3.2" displayName="TabelaDPN3.2" ref="A62:D66" totalsRowCount="1" headerRowDxfId="2899" dataDxfId="2897" totalsRowDxfId="2896" headerRowBorderDxfId="2898" dataCellStyle="Normal_Programi dela 2011 Elektro Sprotno dopolnjevanje">
  <tableColumns count="4">
    <tableColumn id="1" xr3:uid="{D8831017-BCD1-4A6D-B6B1-C838B4A21E54}" name="Referenčna oznaka" totalsRowLabel="Skupno število" dataDxfId="2895" totalsRowDxfId="2894" dataCellStyle="Normal_Programi dela 2011 Elektro Sprotno dopolnjevanje"/>
    <tableColumn id="2" xr3:uid="{C960E768-1030-4FEA-9B90-C62C5B1926F8}" name="Strani" totalsRowFunction="sum" dataDxfId="2893" totalsRowDxfId="2892" dataCellStyle="Normal_Programi dela 2011 Elektro Sprotno dopolnjevanje"/>
    <tableColumn id="3" xr3:uid="{435BB3FE-3231-4CCA-A6DB-E29347B13E7D}" name="Naslov" totalsRowFunction="count" dataDxfId="2891" totalsRowDxfId="2890" dataCellStyle="Normal_Programi dela 2011 Elektro Sprotno dopolnjevanje"/>
    <tableColumn id="4" xr3:uid="{C907B650-F05A-42B6-92D1-1FDD64178DF2}" name="Opomba" dataDxfId="2889" totalsRowDxfId="2888" dataCellStyle="Normal_Programi dela 2011 Elektro Sprotno dopolnjevanje"/>
  </tableColumns>
  <tableStyleInfo name="TableStyleMedium18"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E8D1A543-2E42-4A86-8A88-6B96B60D06EF}" name="TabelaDPP2.2" displayName="TabelaDPP2.2" ref="A32:D36" totalsRowCount="1" headerRowDxfId="2887" dataDxfId="2885" totalsRowDxfId="2884" headerRowBorderDxfId="2886" dataCellStyle="Normal_Programi dela 2011 Elektro Sprotno dopolnjevanje">
  <tableColumns count="4">
    <tableColumn id="1" xr3:uid="{0D2E4426-4E0A-4808-9032-8C2B4351D198}" name="Referenčna oznaka" totalsRowLabel="Skupno število" dataDxfId="2883" totalsRowDxfId="2882" dataCellStyle="Normal_Programi dela 2011 Elektro Sprotno dopolnjevanje"/>
    <tableColumn id="2" xr3:uid="{81CA5595-6830-4FF3-8721-123B8CFD6833}" name="Strani" totalsRowFunction="sum" dataDxfId="2881" totalsRowDxfId="2880" dataCellStyle="Normal_Programi dela 2011 Elektro Sprotno dopolnjevanje"/>
    <tableColumn id="3" xr3:uid="{9A2C1B1D-A6C2-49D5-89C4-2462C5CD5A42}" name="Naslov" totalsRowFunction="count" dataDxfId="2879" totalsRowDxfId="2878" dataCellStyle="Normal_Programi dela 2011 Elektro Sprotno dopolnjevanje"/>
    <tableColumn id="4" xr3:uid="{052780D8-B77B-4787-AA37-54A17789C8FA}" name="Opomba" dataDxfId="2877" totalsRowDxfId="2876" dataCellStyle="Normal_Programi dela 2011 Elektro Sprotno dopolnjevanje"/>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ECF7F04E-4947-4C17-B68C-A5FC084911ED}" name="TabelaAVM3.1" displayName="TabelaAVM3.1" ref="A69:D73" totalsRowCount="1" headerRowDxfId="3203" dataDxfId="3201" totalsRowDxfId="3200" headerRowBorderDxfId="3202" dataCellStyle="Normal_Programi dela 2011 Elektro Sprotno dopolnjevanje">
  <tableColumns count="4">
    <tableColumn id="1" xr3:uid="{0D548321-BEDC-407B-8534-E298ABAEE346}" name="Referenčna oznaka" totalsRowLabel="Skupno število" dataDxfId="3199" totalsRowDxfId="3198" dataCellStyle="Normal_Programi dela 2011 Elektro Sprotno dopolnjevanje"/>
    <tableColumn id="2" xr3:uid="{448B2831-3B7D-4E2A-8052-0866DCFAA1D8}" name="Strani" totalsRowFunction="sum" dataDxfId="3197" totalsRowDxfId="3196" dataCellStyle="Normal_Programi dela 2011 Elektro Sprotno dopolnjevanje"/>
    <tableColumn id="3" xr3:uid="{B0050C28-AA84-4EE3-B0DA-A39EADDBDF7C}" name="Naslov" totalsRowFunction="count" dataDxfId="3195" totalsRowDxfId="3194" dataCellStyle="Normal_Programi dela 2011 Elektro Sprotno dopolnjevanje"/>
    <tableColumn id="4" xr3:uid="{80497E5E-B787-457F-B707-5B4E5AD3BAAE}" name="Opomba" dataDxfId="3193" totalsRowDxfId="3192" dataCellStyle="Normal_Programi dela 2011 Elektro Sprotno dopolnjevanje"/>
  </tableColumns>
  <tableStyleInfo name="TableStyleMedium18"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CC0167EA-4B53-4198-8B53-287320529C6A}" name="TabelaDPP2.3" displayName="TabelaDPP2.3" ref="A39:D43" totalsRowCount="1" headerRowDxfId="2875" dataDxfId="2873" totalsRowDxfId="2872" headerRowBorderDxfId="2874" dataCellStyle="Normal_Programi dela 2011 Elektro Sprotno dopolnjevanje">
  <tableColumns count="4">
    <tableColumn id="1" xr3:uid="{81B06C86-C2C3-4565-BF95-84AFD98A4BA7}" name="Referenčna oznaka" totalsRowLabel="Skupno število" dataDxfId="2871" totalsRowDxfId="2870" dataCellStyle="Normal_Programi dela 2011 Elektro Sprotno dopolnjevanje"/>
    <tableColumn id="2" xr3:uid="{C3A405E6-C6A1-4974-99EB-04E428CD6A37}" name="Strani" totalsRowFunction="sum" dataDxfId="2869" totalsRowDxfId="2868" dataCellStyle="Normal_Programi dela 2011 Elektro Sprotno dopolnjevanje"/>
    <tableColumn id="3" xr3:uid="{3FB4A394-814B-4B15-BD1E-BA949B55EB29}" name="Naslov" totalsRowFunction="count" dataDxfId="2867" totalsRowDxfId="2866" dataCellStyle="Normal_Programi dela 2011 Elektro Sprotno dopolnjevanje"/>
    <tableColumn id="4" xr3:uid="{61FD2DFE-00C3-4F1E-9912-7CBC1232FE3A}" name="Opomba" dataDxfId="2865" totalsRowDxfId="2864" dataCellStyle="Normal_Programi dela 2011 Elektro Sprotno dopolnjevanje"/>
  </tableColumns>
  <tableStyleInfo name="TableStyleMedium18"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338B124C-D4A4-40CB-A59D-D6F1CD5D9BAF}" name="TabelaDPP3.1" displayName="TabelaDPP3.1" ref="A47:D51" totalsRowCount="1" headerRowDxfId="2863" dataDxfId="2861" totalsRowDxfId="2860" headerRowBorderDxfId="2862" dataCellStyle="Normal_Programi dela 2011 Elektro Sprotno dopolnjevanje">
  <tableColumns count="4">
    <tableColumn id="1" xr3:uid="{D769CF9D-D884-41E6-872F-87A99FEAE01F}" name="Referenčna oznaka" totalsRowLabel="Skupno število" dataDxfId="2859" totalsRowDxfId="2858" dataCellStyle="Normal_Programi dela 2011 Elektro Sprotno dopolnjevanje"/>
    <tableColumn id="2" xr3:uid="{0326B667-4833-4A39-96C3-755FBC221B4A}" name="Strani" totalsRowFunction="sum" dataDxfId="2857" totalsRowDxfId="2856" dataCellStyle="Normal_Programi dela 2011 Elektro Sprotno dopolnjevanje"/>
    <tableColumn id="3" xr3:uid="{C58E359A-157D-4113-BD1D-541E49E5B779}" name="Naslov" totalsRowFunction="count" dataDxfId="2855" totalsRowDxfId="2854" dataCellStyle="Normal_Programi dela 2011 Elektro Sprotno dopolnjevanje"/>
    <tableColumn id="4" xr3:uid="{4DE007BF-375A-403E-B977-D3CB602B43B2}" name="Opomba" dataDxfId="2853" totalsRowDxfId="2852" dataCellStyle="Normal_Programi dela 2011 Elektro Sprotno dopolnjevanje"/>
  </tableColumns>
  <tableStyleInfo name="TableStyleMedium18"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3372EC3C-185B-4E1E-B15D-54175D4F42C8}" name="TabelaDPP4" displayName="TabelaDPP4" ref="A61:D65" totalsRowCount="1" headerRowDxfId="2851" dataDxfId="2849" totalsRowDxfId="2847" headerRowBorderDxfId="2850" tableBorderDxfId="2848" headerRowCellStyle="Normal_Programi dela 2011 Elektro Sprotno dopolnjevanje" dataCellStyle="Normal_Programi dela 2011 Elektro Sprotno dopolnjevanje">
  <tableColumns count="4">
    <tableColumn id="4" xr3:uid="{266BCFBB-11D0-4115-BCE6-1C61036C5F85}" name="Strokovnjaki" totalsRowLabel="Skupno število" dataDxfId="2846" totalsRowDxfId="2845" dataCellStyle="Normal_Programi dela 2011 Elektro Sprotno dopolnjevanje"/>
    <tableColumn id="3" xr3:uid="{EC5F38D1-89E9-40D4-9262-628F6918D5C9}" name="TDT" totalsRowFunction="count" dataDxfId="2844" totalsRowDxfId="2843" dataCellStyle="Normal_Programi dela 2011 Elektro Sprotno dopolnjevanje"/>
    <tableColumn id="1" xr3:uid="{209EE25B-8445-4739-A21C-F36D5C547FBE}" name="Ime TDT" dataDxfId="2842" totalsRowDxfId="2841" dataCellStyle="Normal_Programi dela 2011 Elektro Sprotno dopolnjevanje"/>
    <tableColumn id="2" xr3:uid="{F7E8354A-B7D2-4C2A-879A-9AADC87D600F}" name="Opomba" dataDxfId="2840" totalsRowDxfId="2839" dataCellStyle="Normal_Programi dela 2011 Elektro Sprotno dopolnjevanje"/>
  </tableColumns>
  <tableStyleInfo name="TableStyleMedium18"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50AFE78F-DF45-4396-973A-CE23A410B355}" name="TabelaDPP2.1" displayName="TabelaDPP2.1" ref="A20:E29" totalsRowCount="1" headerRowDxfId="2838" dataDxfId="2837" totalsRowDxfId="2836" headerRowCellStyle="Normal_Programi dela 2011 Elektro Sprotno dopolnjevanje" dataCellStyle="Normal_Programi dela 2011 Elektro Sprotno dopolnjevanje">
  <tableColumns count="5">
    <tableColumn id="4" xr3:uid="{754708C2-3E2E-441E-9E64-CD54D2EFFB1C}" name="Izvorni TC,SC" totalsRowLabel="Skupno število" dataDxfId="2835" totalsRowDxfId="2834" dataCellStyle="Normal_Programi dela 2011 Elektro Sprotno dopolnjevanje"/>
    <tableColumn id="1" xr3:uid="{22D1F869-EF15-4A59-B66E-9E619093772E}" name="Številka projekta" totalsRowFunction="count" dataDxfId="2833" totalsRowDxfId="2832" dataCellStyle="Normal_Programi dela 2011 Elektro Sprotno dopolnjevanje"/>
    <tableColumn id="2" xr3:uid="{0F2F9CF1-878E-4C0A-8F95-03B5BE58EBAC}" name="Referenčna oznaka" dataDxfId="2831" totalsRowDxfId="2830" dataCellStyle="Normal_Programi dela 2011 Elektro Sprotno dopolnjevanje"/>
    <tableColumn id="3" xr3:uid="{A87B5804-7354-4322-8B39-C6730A3C9237}" name="Stopnja" dataDxfId="2829" totalsRowDxfId="2828" dataCellStyle="Normal_Programi dela 2011 Elektro Sprotno dopolnjevanje"/>
    <tableColumn id="5" xr3:uid="{6303839B-96AA-40AC-8ABF-8CEA16820DC4}" name="Naslov" dataDxfId="2827" totalsRowDxfId="2826" dataCellStyle="Normal_Programi dela 2011 Elektro Sprotno dopolnjevanje"/>
  </tableColumns>
  <tableStyleInfo name="TableStyleMedium18"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D847340A-D08A-4E5F-B740-9AB975222422}" name="TabelaDPP1" displayName="TabelaDPP1" ref="A13:E15" totalsRowCount="1" headerRowDxfId="2825" dataDxfId="2824" totalsRowDxfId="2823" dataCellStyle="Normal_Programi dela 2011 Elektro Sprotno dopolnjevanje">
  <tableColumns count="5">
    <tableColumn id="2" xr3:uid="{878FBB90-8D88-428E-80AE-52EA1C5A8340}" name="Organizacija" totalsRowLabel="Skupno število" dataDxfId="2822" totalsRowDxfId="2821" dataCellStyle="Normal_Programi dela 2011 Elektro Sprotno dopolnjevanje"/>
    <tableColumn id="1" xr3:uid="{0945E513-30D7-4C99-AB25-FFF852CE4A7A}" name="Oznaka tujega TC, SC" totalsRowFunction="count" dataDxfId="2820" totalsRowDxfId="2819" dataCellStyle="Normal_Programi dela 2011 Elektro Sprotno dopolnjevanje"/>
    <tableColumn id="3" xr3:uid="{0D21CA04-F80F-4301-A40B-63D626CE6D90}" name="Ime tujega TC, SC" dataDxfId="2818" totalsRowDxfId="2817" dataCellStyle="Normal_Programi dela 2011 Elektro Sprotno dopolnjevanje"/>
    <tableColumn id="4" xr3:uid="{00C60A48-95BF-4184-ADB3-1EF3E13098E7}" name="Status članstva" dataDxfId="2816" totalsRowDxfId="2815" dataCellStyle="Normal_Programi dela 2011 Elektro Sprotno dopolnjevanje"/>
    <tableColumn id="5" xr3:uid="{46B9B94C-37BF-484D-9E27-1B54F4C6BA93}" name="Datum statusa" dataDxfId="2814" totalsRowDxfId="2813" dataCellStyle="Normal_Programi dela 2011 Elektro Sprotno dopolnjevanje"/>
  </tableColumns>
  <tableStyleInfo name="TableStyleMedium18"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5A1C43E0-CF8E-4E4D-89AE-F721C17D9CD9}" name="TabelaDPP3.2" displayName="TabelaDPP3.2" ref="A54:D58" totalsRowCount="1" headerRowDxfId="2812" dataDxfId="2810" totalsRowDxfId="2809" headerRowBorderDxfId="2811" dataCellStyle="Normal_Programi dela 2011 Elektro Sprotno dopolnjevanje">
  <tableColumns count="4">
    <tableColumn id="1" xr3:uid="{CF9966F1-CAE9-409F-A4DB-0C6E3C7B6E7F}" name="Referenčna oznaka" totalsRowLabel="Skupno število" dataDxfId="2808" totalsRowDxfId="2807" dataCellStyle="Normal_Programi dela 2011 Elektro Sprotno dopolnjevanje"/>
    <tableColumn id="2" xr3:uid="{0B9C1B66-676E-4E61-A5BD-433634010C32}" name="Strani" totalsRowFunction="sum" dataDxfId="2806" totalsRowDxfId="2805" dataCellStyle="Normal_Programi dela 2011 Elektro Sprotno dopolnjevanje"/>
    <tableColumn id="3" xr3:uid="{49FE8BBC-B86C-46EC-A780-86D632D8B290}" name="Naslov" totalsRowFunction="count" dataDxfId="2804" totalsRowDxfId="2803" dataCellStyle="Normal_Programi dela 2011 Elektro Sprotno dopolnjevanje"/>
    <tableColumn id="4" xr3:uid="{07E38000-D142-494C-9570-E3F978AFD8E1}" name="Opomba" dataDxfId="2802" totalsRowDxfId="2801" dataCellStyle="Normal_Programi dela 2011 Elektro Sprotno dopolnjevanje"/>
  </tableColumns>
  <tableStyleInfo name="TableStyleMedium18"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590371B-1499-45AC-A0B0-E7BF1EA2BF36}" name="TabelaEAL2.2" displayName="TabelaEAL2.2" ref="A42:D46" totalsRowCount="1" headerRowDxfId="2800" dataDxfId="2798" totalsRowDxfId="2797" headerRowBorderDxfId="2799" dataCellStyle="Normal_Programi dela 2011 Elektro Sprotno dopolnjevanje">
  <tableColumns count="4">
    <tableColumn id="1" xr3:uid="{A9CD2135-67A1-47FA-A0C0-0DC4FB4B3746}" name="Referenčna oznaka" totalsRowLabel="Skupno število" dataDxfId="2796" totalsRowDxfId="2795" dataCellStyle="Normal_Programi dela 2011 Elektro Sprotno dopolnjevanje"/>
    <tableColumn id="2" xr3:uid="{81311B5F-1B4D-455E-99FB-F7BEE463873D}" name="Strani" totalsRowFunction="sum" dataDxfId="2794" totalsRowDxfId="2793" dataCellStyle="Normal_Programi dela 2011 Elektro Sprotno dopolnjevanje"/>
    <tableColumn id="3" xr3:uid="{40B3F25B-D8F9-41D3-9AE3-51143FE229AC}" name="Naslov" totalsRowFunction="count" dataDxfId="2792" totalsRowDxfId="2791" dataCellStyle="Normal_Programi dela 2011 Elektro Sprotno dopolnjevanje"/>
    <tableColumn id="4" xr3:uid="{46B19E60-0D3A-4A2A-9E3A-46C7E239F9C9}" name="Opomba" dataDxfId="2790" totalsRowDxfId="2789" dataCellStyle="Normal_Programi dela 2011 Elektro Sprotno dopolnjevanje"/>
  </tableColumns>
  <tableStyleInfo name="TableStyleMedium18"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85C1392B-68B1-435B-8FC5-542C6EFA649B}" name="TabelaEAL2.3" displayName="TabelaEAL2.3" ref="A49:D53" totalsRowCount="1" headerRowDxfId="2788" dataDxfId="2786" totalsRowDxfId="2785" headerRowBorderDxfId="2787" dataCellStyle="Normal_Programi dela 2011 Elektro Sprotno dopolnjevanje">
  <tableColumns count="4">
    <tableColumn id="1" xr3:uid="{AE6077F2-F1C5-4FD3-AD67-0F581F7E8AD1}" name="Referenčna oznaka" totalsRowLabel="Skupno število" dataDxfId="2784" totalsRowDxfId="2783" dataCellStyle="Normal_Programi dela 2011 Elektro Sprotno dopolnjevanje"/>
    <tableColumn id="2" xr3:uid="{27D1919D-9013-4D92-ABF5-48817E2C2E64}" name="Strani" totalsRowFunction="sum" dataDxfId="2782" totalsRowDxfId="2781" dataCellStyle="Normal_Programi dela 2011 Elektro Sprotno dopolnjevanje"/>
    <tableColumn id="3" xr3:uid="{D5945FBC-98B1-43E5-A1B9-DE06DF50D55C}" name="Naslov" totalsRowFunction="count" dataDxfId="2780" totalsRowDxfId="2779" dataCellStyle="Normal_Programi dela 2011 Elektro Sprotno dopolnjevanje"/>
    <tableColumn id="4" xr3:uid="{4CC63016-0487-42B0-933D-83739929454D}" name="Opomba" dataDxfId="2778" totalsRowDxfId="2777" dataCellStyle="Normal_Programi dela 2011 Elektro Sprotno dopolnjevanje"/>
  </tableColumns>
  <tableStyleInfo name="TableStyleMedium18"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66B29735-9207-43B8-84F5-C3DA97016DB1}" name="TabelaEAL3.1" displayName="TabelaEAL3.1" ref="A57:D61" totalsRowCount="1" headerRowDxfId="2776" dataDxfId="2774" totalsRowDxfId="2773" headerRowBorderDxfId="2775" dataCellStyle="Normal_Programi dela 2011 Elektro Sprotno dopolnjevanje">
  <tableColumns count="4">
    <tableColumn id="1" xr3:uid="{53BEEC44-FC6E-4F41-AF09-2EBA095193B6}" name="Referenčna oznaka" totalsRowLabel="Skupno število" dataDxfId="2772" totalsRowDxfId="2771" dataCellStyle="Normal_Programi dela 2011 Elektro Sprotno dopolnjevanje"/>
    <tableColumn id="2" xr3:uid="{0BF5F5C9-CED3-4DCA-9553-34FE34801750}" name="Strani" totalsRowFunction="sum" dataDxfId="2770" totalsRowDxfId="2769" dataCellStyle="Normal_Programi dela 2011 Elektro Sprotno dopolnjevanje"/>
    <tableColumn id="3" xr3:uid="{389694E4-DCA4-4D51-AAC1-F8F723AF46F9}" name="Naslov" totalsRowFunction="count" dataDxfId="2768" totalsRowDxfId="2767" dataCellStyle="Normal_Programi dela 2011 Elektro Sprotno dopolnjevanje"/>
    <tableColumn id="4" xr3:uid="{64CD6237-65D3-4B51-AAF6-5D0893AEA6DD}" name="Opomba" dataDxfId="2766" totalsRowDxfId="2765" dataCellStyle="Normal_Programi dela 2011 Elektro Sprotno dopolnjevanje"/>
  </tableColumns>
  <tableStyleInfo name="TableStyleMedium18"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98B44C08-BAF0-43A1-BC1F-C423B7552EA8}" name="TabelaEAL4" displayName="TabelaEAL4" ref="A71:D75" totalsRowCount="1" headerRowDxfId="2764" dataDxfId="2762" totalsRowDxfId="2760" headerRowBorderDxfId="2763" tableBorderDxfId="2761" headerRowCellStyle="Normal_Programi dela 2011 Elektro Sprotno dopolnjevanje" dataCellStyle="Normal_Programi dela 2011 Elektro Sprotno dopolnjevanje">
  <tableColumns count="4">
    <tableColumn id="4" xr3:uid="{7CC78321-F18D-4D9F-926C-3169E6773314}" name="Strokovnjaki" totalsRowLabel="Skupno število" dataDxfId="2759" totalsRowDxfId="2758" dataCellStyle="Normal_Programi dela 2011 Elektro Sprotno dopolnjevanje"/>
    <tableColumn id="3" xr3:uid="{30F56DF7-1241-4E41-BE29-C27C8B1E90EE}" name="TDT" totalsRowFunction="count" dataDxfId="2757" totalsRowDxfId="2756" dataCellStyle="Normal_Programi dela 2011 Elektro Sprotno dopolnjevanje"/>
    <tableColumn id="1" xr3:uid="{4BC35FBE-4B7F-453E-B2D5-B255D60C7977}" name="Ime TDT" dataDxfId="2755" totalsRowDxfId="2754" dataCellStyle="Normal_Programi dela 2011 Elektro Sprotno dopolnjevanje"/>
    <tableColumn id="2" xr3:uid="{709335EF-A09C-4DBD-A021-5862D383D975}" name="Opomba" dataDxfId="2753" totalsRowDxfId="2752" dataCellStyle="Normal_Programi dela 2011 Elektro Sprotno dopolnjevanje"/>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9747F09-DACF-4DF9-B569-C1ED94CB9618}" name="TabelaAVM4" displayName="TabelaAVM4" ref="A83:D87" totalsRowCount="1" headerRowDxfId="3191" dataDxfId="3189" totalsRowDxfId="3187" headerRowBorderDxfId="3190" tableBorderDxfId="3188" headerRowCellStyle="Normal_Programi dela 2011 Elektro Sprotno dopolnjevanje" dataCellStyle="Normal_Programi dela 2011 Elektro Sprotno dopolnjevanje">
  <tableColumns count="4">
    <tableColumn id="4" xr3:uid="{9C24F9AF-A324-4BD7-81DD-10969BEA2A22}" name="Strokovnjaki" totalsRowLabel="Skupno število" dataDxfId="3186" totalsRowDxfId="3185" dataCellStyle="Normal_Programi dela 2011 Elektro Sprotno dopolnjevanje"/>
    <tableColumn id="3" xr3:uid="{11243708-18C0-4C8F-86BC-31DA611FEA2E}" name="TDT" totalsRowFunction="count" dataDxfId="3184" totalsRowDxfId="3183" dataCellStyle="Normal_Programi dela 2011 Elektro Sprotno dopolnjevanje"/>
    <tableColumn id="1" xr3:uid="{CB14704F-6C3B-4F8B-9795-C0DB400A7D42}" name="Ime TDT" dataDxfId="3182" totalsRowDxfId="3181" dataCellStyle="Normal_Programi dela 2011 Elektro Sprotno dopolnjevanje"/>
    <tableColumn id="2" xr3:uid="{75226991-E9A6-4E04-BBBA-FBE59F84EB0D}" name="Opomba" dataDxfId="3180" totalsRowDxfId="3179" dataCellStyle="Normal_Programi dela 2011 Elektro Sprotno dopolnjevanje"/>
  </tableColumns>
  <tableStyleInfo name="TableStyleMedium18"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AF6E09DA-7153-4326-AD06-D6C9DBC17F41}" name="TabelaEAL2.1" displayName="TabelaEAL2.1" ref="A21:E39" totalsRowCount="1" headerRowDxfId="2751" dataDxfId="2750" totalsRowDxfId="2749" headerRowCellStyle="Normal_Programi dela 2011 Elektro Sprotno dopolnjevanje" dataCellStyle="Normal_Programi dela 2011 Elektro Sprotno dopolnjevanje">
  <tableColumns count="5">
    <tableColumn id="4" xr3:uid="{DA89C215-AD70-4A46-AD5E-B031FC3A19CF}" name="Izvorni TC,SC" totalsRowLabel="Skupno število" dataDxfId="2748" totalsRowDxfId="2747" dataCellStyle="Normal_Programi dela 2011 Elektro Sprotno dopolnjevanje"/>
    <tableColumn id="1" xr3:uid="{A5F6A49B-CAF3-4F05-88ED-41A4C4783108}" name="Številka projekta" totalsRowFunction="count" dataDxfId="2746" totalsRowDxfId="2745" dataCellStyle="Normal_Programi dela 2011 Elektro Sprotno dopolnjevanje"/>
    <tableColumn id="2" xr3:uid="{B3CED36B-747C-46D4-8847-7EFC0D5942A3}" name="Referenčna oznaka" dataDxfId="2744" totalsRowDxfId="2743" dataCellStyle="Normal_Programi dela 2011 Elektro Sprotno dopolnjevanje"/>
    <tableColumn id="3" xr3:uid="{CE321231-37BA-4A62-8339-F9F085437A85}" name="Stopnja" dataDxfId="2742" totalsRowDxfId="2741" dataCellStyle="Normal_Programi dela 2011 Elektro Sprotno dopolnjevanje"/>
    <tableColumn id="5" xr3:uid="{FCBAAF7D-C33B-4F3F-86D8-0BED23AF8324}" name="Naslov" dataDxfId="2740" totalsRowDxfId="2739" dataCellStyle="Normal_Programi dela 2011 Elektro Sprotno dopolnjevanje"/>
  </tableColumns>
  <tableStyleInfo name="TableStyleMedium18"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939629F2-A481-421F-8335-2B1C3ADBBF5D}" name="TabelaEAL1" displayName="TabelaEAL1" ref="A13:E16" totalsRowCount="1" headerRowDxfId="2738" dataDxfId="2737" totalsRowDxfId="2736" dataCellStyle="Normal_Programi dela 2011 Elektro Sprotno dopolnjevanje">
  <tableColumns count="5">
    <tableColumn id="2" xr3:uid="{482CBB84-7976-40BB-9B22-9EF335CA6A04}" name="Organizacija" totalsRowLabel="Skupno število" dataDxfId="2735" totalsRowDxfId="2734" dataCellStyle="Normal_Programi dela 2011 Elektro Sprotno dopolnjevanje"/>
    <tableColumn id="1" xr3:uid="{BBA5E70F-2CD5-44D9-B467-F570C9452E88}" name="Oznaka tujega TC, SC" totalsRowFunction="count" dataDxfId="2733" totalsRowDxfId="2732"/>
    <tableColumn id="3" xr3:uid="{4A69545D-1EB6-42F1-A6A1-01F7DF1A7D59}" name="Ime tujega TC, SC" dataDxfId="2731" totalsRowDxfId="2730" dataCellStyle="Normal_Programi dela 2011 Elektro Sprotno dopolnjevanje"/>
    <tableColumn id="4" xr3:uid="{AA6E4BD9-E33E-4E9D-9F80-C22CB67E420C}" name="Status članstva" dataDxfId="2729" totalsRowDxfId="2728" dataCellStyle="Normal_Programi dela 2011 Elektro Sprotno dopolnjevanje"/>
    <tableColumn id="5" xr3:uid="{D39FCD79-73AE-41A6-872B-5A545B649607}" name="Datum statusa" dataDxfId="2727" totalsRowDxfId="2726" dataCellStyle="Normal_Programi dela 2011 Elektro Sprotno dopolnjevanje"/>
  </tableColumns>
  <tableStyleInfo name="TableStyleMedium18"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1950CD20-1554-4539-B658-DB74C549737A}" name="TabelaEAL3.2" displayName="TabelaEAL3.2" ref="A64:D68" totalsRowCount="1" headerRowDxfId="2725" dataDxfId="2723" totalsRowDxfId="2722" headerRowBorderDxfId="2724" dataCellStyle="Normal_Programi dela 2011 Elektro Sprotno dopolnjevanje">
  <tableColumns count="4">
    <tableColumn id="1" xr3:uid="{2BE993B5-6628-472A-B22A-3FDDC2EE753E}" name="Referenčna oznaka" totalsRowLabel="Skupno število" dataDxfId="2721" totalsRowDxfId="2720" dataCellStyle="Normal_Programi dela 2011 Elektro Sprotno dopolnjevanje"/>
    <tableColumn id="2" xr3:uid="{7255D903-5B72-41E0-BD3F-3AE7C5BA95C9}" name="Strani" totalsRowFunction="sum" dataDxfId="2719" totalsRowDxfId="2718" dataCellStyle="Normal_Programi dela 2011 Elektro Sprotno dopolnjevanje"/>
    <tableColumn id="3" xr3:uid="{2E877A1A-60C9-47BB-BFE7-C4BB8E8E2E23}" name="Naslov" totalsRowFunction="count" dataDxfId="2717" totalsRowDxfId="2716" dataCellStyle="Normal_Programi dela 2011 Elektro Sprotno dopolnjevanje"/>
    <tableColumn id="4" xr3:uid="{7B2627B9-8622-4235-A73D-1BCFB58BB805}" name="Opomba" dataDxfId="2715" totalsRowDxfId="2714" dataCellStyle="Normal_Programi dela 2011 Elektro Sprotno dopolnjevanje"/>
  </tableColumns>
  <tableStyleInfo name="TableStyleMedium18"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C2AE47D1-8A7F-4793-A818-B1B3DA4832E3}" name="TabelaEDO2.2" displayName="TabelaEDO2.2" ref="A43:D47" totalsRowCount="1" headerRowDxfId="2713" dataDxfId="2711" totalsRowDxfId="2710" headerRowBorderDxfId="2712" dataCellStyle="Normal_Programi dela 2011 Elektro Sprotno dopolnjevanje">
  <tableColumns count="4">
    <tableColumn id="1" xr3:uid="{8F2001C8-FA3D-433C-A15F-4F5683209E89}" name="Referenčna oznaka" totalsRowLabel="Skupno število" dataDxfId="2709" totalsRowDxfId="2708" dataCellStyle="Normal_Programi dela 2011 Elektro Sprotno dopolnjevanje"/>
    <tableColumn id="2" xr3:uid="{B0C6D000-387E-4412-B569-83071D02A1AA}" name="Strani" totalsRowFunction="sum" dataDxfId="2707" totalsRowDxfId="2706" dataCellStyle="Normal_Programi dela 2011 Elektro Sprotno dopolnjevanje"/>
    <tableColumn id="3" xr3:uid="{FA1750E6-78B4-4D1A-92CA-8F24DAC6B848}" name="Naslov" totalsRowFunction="count" dataDxfId="2705" totalsRowDxfId="2704" dataCellStyle="Normal_Programi dela 2011 Elektro Sprotno dopolnjevanje"/>
    <tableColumn id="4" xr3:uid="{4DF8D6AA-3FC9-4144-A19F-0416D8A7544B}" name="Opomba" dataDxfId="2703" totalsRowDxfId="2702" dataCellStyle="Normal_Programi dela 2011 Elektro Sprotno dopolnjevanje"/>
  </tableColumns>
  <tableStyleInfo name="TableStyleMedium18"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209BC28C-81A4-4985-B97E-2EABC050301C}" name="TabelaEDO2.3" displayName="TabelaEDO2.3" ref="A50:D54" totalsRowCount="1" headerRowDxfId="2701" dataDxfId="2699" totalsRowDxfId="2698" headerRowBorderDxfId="2700" dataCellStyle="Normal_Programi dela 2011 Elektro Sprotno dopolnjevanje">
  <tableColumns count="4">
    <tableColumn id="1" xr3:uid="{330BC0B5-E7C3-435E-B117-260E1A74DAB6}" name="Referenčna oznaka" totalsRowLabel="Skupno število" dataDxfId="2697" totalsRowDxfId="2696" dataCellStyle="Normal_Programi dela 2011 Elektro Sprotno dopolnjevanje"/>
    <tableColumn id="2" xr3:uid="{5CF59F26-2093-4E62-98F7-7A43D2608620}" name="Strani" totalsRowFunction="sum" dataDxfId="2695" totalsRowDxfId="2694" dataCellStyle="Normal_Programi dela 2011 Elektro Sprotno dopolnjevanje"/>
    <tableColumn id="3" xr3:uid="{65E1CE41-1B38-45EB-82A2-A8E95E44A84B}" name="Naslov" totalsRowFunction="count" dataDxfId="2693" totalsRowDxfId="2692" dataCellStyle="Normal_Programi dela 2011 Elektro Sprotno dopolnjevanje"/>
    <tableColumn id="4" xr3:uid="{6A9DAD71-F279-425F-BBCE-224D3A866FD4}" name="Opomba" dataDxfId="2691" totalsRowDxfId="2690" dataCellStyle="Normal_Programi dela 2011 Elektro Sprotno dopolnjevanje"/>
  </tableColumns>
  <tableStyleInfo name="TableStyleMedium18"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5483D686-D38D-48FD-8E34-D6435D6584C8}" name="TabelaEDO3.1" displayName="TabelaEDO3.1" ref="A58:D62" totalsRowCount="1" headerRowDxfId="2689" dataDxfId="2687" totalsRowDxfId="2686" headerRowBorderDxfId="2688" dataCellStyle="Normal_Programi dela 2011 Elektro Sprotno dopolnjevanje">
  <tableColumns count="4">
    <tableColumn id="1" xr3:uid="{58207485-152B-42E9-A423-9BE82A1124D8}" name="Referenčna oznaka" totalsRowLabel="Skupno število" dataDxfId="2685" totalsRowDxfId="2684" dataCellStyle="Normal_Programi dela 2011 Elektro Sprotno dopolnjevanje"/>
    <tableColumn id="2" xr3:uid="{B8E01C2A-25B4-4543-9C86-BBBAFA29728E}" name="Strani" totalsRowFunction="sum" dataDxfId="2683" totalsRowDxfId="2682" dataCellStyle="Normal_Programi dela 2011 Elektro Sprotno dopolnjevanje"/>
    <tableColumn id="3" xr3:uid="{1E79EA42-D13E-4AB2-927E-7CF7502FAECB}" name="Naslov" totalsRowFunction="count" dataDxfId="2681" totalsRowDxfId="2680" dataCellStyle="Normal_Programi dela 2011 Elektro Sprotno dopolnjevanje"/>
    <tableColumn id="4" xr3:uid="{B952B63E-4EA0-43BF-8247-CDCFD7778A4F}" name="Opomba" dataDxfId="2679" totalsRowDxfId="2678" dataCellStyle="Normal_Programi dela 2011 Elektro Sprotno dopolnjevanje"/>
  </tableColumns>
  <tableStyleInfo name="TableStyleMedium18"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E14ACEA5-8BD1-49B6-ACEB-D09EBD603CBD}" name="TabelaEDO4" displayName="TabelaEDO4" ref="A72:D76" totalsRowCount="1" headerRowDxfId="2677" dataDxfId="2675" totalsRowDxfId="2673" headerRowBorderDxfId="2676" tableBorderDxfId="2674" headerRowCellStyle="Normal_Programi dela 2011 Elektro Sprotno dopolnjevanje" dataCellStyle="Normal_Programi dela 2011 Elektro Sprotno dopolnjevanje">
  <tableColumns count="4">
    <tableColumn id="4" xr3:uid="{675F28B4-9A26-45D3-8062-41C60242C056}" name="Strokovnjaki" totalsRowLabel="Skupno število" dataDxfId="2672" totalsRowDxfId="2671" dataCellStyle="Normal_Programi dela 2011 Elektro Sprotno dopolnjevanje"/>
    <tableColumn id="3" xr3:uid="{1D746224-D2AF-49A9-BBF3-7ECE94F9FF5E}" name="TDT" totalsRowFunction="count" dataDxfId="2670" totalsRowDxfId="2669" dataCellStyle="Normal_Programi dela 2011 Elektro Sprotno dopolnjevanje"/>
    <tableColumn id="1" xr3:uid="{9A91EA60-8CB7-4F47-8540-2D7834C9B43F}" name="Ime TDT" dataDxfId="2668" totalsRowDxfId="2667" dataCellStyle="Normal_Programi dela 2011 Elektro Sprotno dopolnjevanje"/>
    <tableColumn id="2" xr3:uid="{7625BA18-3658-4424-A332-22EB9E9C913C}" name="Opomba" dataDxfId="2666" totalsRowDxfId="2665" dataCellStyle="Normal_Programi dela 2011 Elektro Sprotno dopolnjevanje"/>
  </tableColumns>
  <tableStyleInfo name="TableStyleMedium18"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178A8788-E84A-4C41-A700-291ECE50345C}" name="TabelaEDO2.1" displayName="TabelaEDO2.1" ref="A22:E40" totalsRowCount="1" headerRowDxfId="2664" dataDxfId="2663" totalsRowDxfId="2662" headerRowCellStyle="Normal_Programi dela 2011 Elektro Sprotno dopolnjevanje" dataCellStyle="Normal_Programi dela 2011 Elektro Sprotno dopolnjevanje">
  <tableColumns count="5">
    <tableColumn id="4" xr3:uid="{2E107DBB-9F63-4235-BBF9-FF348D7B4FA5}" name="Izvorni TC,SC" totalsRowLabel="Skupno število" dataDxfId="2661" totalsRowDxfId="2660" dataCellStyle="Normal_Programi dela 2011 Elektro Sprotno dopolnjevanje"/>
    <tableColumn id="1" xr3:uid="{520BD78C-1378-4B93-A699-D8EEB4703F41}" name="Številka projekta" totalsRowFunction="count" dataDxfId="2659" totalsRowDxfId="2658" dataCellStyle="Normal_Programi dela 2011 Elektro Sprotno dopolnjevanje"/>
    <tableColumn id="2" xr3:uid="{B23DE517-8C6B-4CD7-9FA1-44D14057A7E4}" name="Referenčna oznaka" dataDxfId="2657" totalsRowDxfId="2656" dataCellStyle="Normal_Programi dela 2011 Elektro Sprotno dopolnjevanje"/>
    <tableColumn id="3" xr3:uid="{CAE1BC5F-4DC3-4534-81C1-CA5E7D60C5C6}" name="Stopnja" dataDxfId="2655" totalsRowDxfId="2654" dataCellStyle="Normal_Programi dela 2011 Elektro Sprotno dopolnjevanje"/>
    <tableColumn id="5" xr3:uid="{3ABA02F2-2AF6-4D26-8AF4-C0A2B60DBAD1}" name="Naslov" dataDxfId="2653" totalsRowDxfId="2652" dataCellStyle="Normal_Programi dela 2011 Elektro Sprotno dopolnjevanje"/>
  </tableColumns>
  <tableStyleInfo name="TableStyleMedium18"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71AD5136-734E-44C2-BDD0-26C2AB5CCBE6}" name="TabelaEDO1" displayName="TabelaEDO1" ref="A13:E17" totalsRowCount="1" headerRowDxfId="2651" dataDxfId="2650" totalsRowDxfId="2649" dataCellStyle="Normal_Programi dela 2011 Elektro Sprotno dopolnjevanje">
  <tableColumns count="5">
    <tableColumn id="2" xr3:uid="{A487ED48-D087-4B3F-A4B3-EBD8DB0822AC}" name="Organizacija" totalsRowLabel="Skupno število" dataDxfId="2648" totalsRowDxfId="2647" dataCellStyle="Normal_Programi dela 2011 Elektro Sprotno dopolnjevanje"/>
    <tableColumn id="1" xr3:uid="{AB9E6549-AC35-4F37-B47F-3EA41E253F46}" name="Oznaka tujega TC, SC" totalsRowFunction="count" dataDxfId="2646" totalsRowDxfId="2645"/>
    <tableColumn id="3" xr3:uid="{C05E6280-C750-441F-B64E-E745774C4426}" name="Ime tujega TC, SC" dataDxfId="2644" totalsRowDxfId="2643" dataCellStyle="Normal_Programi dela 2011 Elektro Sprotno dopolnjevanje"/>
    <tableColumn id="4" xr3:uid="{3EA6DA14-EA76-4F72-AD0A-66EFA9680CE6}" name="Status članstva" dataDxfId="2642" totalsRowDxfId="2641" dataCellStyle="Normal_Programi dela 2011 Elektro Sprotno dopolnjevanje"/>
    <tableColumn id="5" xr3:uid="{BC46DFCA-17C6-4D05-BBFF-5CB4EEA81D47}" name="Datum statusa" dataDxfId="2640" totalsRowDxfId="2639" dataCellStyle="Normal_Programi dela 2011 Elektro Sprotno dopolnjevanje"/>
  </tableColumns>
  <tableStyleInfo name="TableStyleMedium18"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151CC885-6F2C-4672-B3CC-F6D5E49D0417}" name="TabelaEDO3.2" displayName="TabelaEDO3.2" ref="A65:D69" totalsRowCount="1" headerRowDxfId="2638" dataDxfId="2636" totalsRowDxfId="2635" headerRowBorderDxfId="2637" dataCellStyle="Normal_Programi dela 2011 Elektro Sprotno dopolnjevanje">
  <tableColumns count="4">
    <tableColumn id="1" xr3:uid="{113A5312-6252-471C-B0FB-CCF03DFA13EF}" name="Referenčna oznaka" totalsRowLabel="Skupno število" dataDxfId="2634" totalsRowDxfId="2633" dataCellStyle="Normal_Programi dela 2011 Elektro Sprotno dopolnjevanje"/>
    <tableColumn id="2" xr3:uid="{49855E2B-BCB8-466A-B64D-2C7D58D10BB5}" name="Strani" totalsRowFunction="sum" dataDxfId="2632" totalsRowDxfId="2631" dataCellStyle="Normal_Programi dela 2011 Elektro Sprotno dopolnjevanje"/>
    <tableColumn id="3" xr3:uid="{C60707A2-8725-408B-BAFF-213F7F5C0B88}" name="Naslov" totalsRowFunction="count" dataDxfId="2630" totalsRowDxfId="2629" dataCellStyle="Normal_Programi dela 2011 Elektro Sprotno dopolnjevanje"/>
    <tableColumn id="4" xr3:uid="{E6BB9EEE-CAF9-4B3E-85DE-711C682D3E87}" name="Opomba" dataDxfId="2628" totalsRowDxfId="2627" dataCellStyle="Normal_Programi dela 2011 Elektro Sprotno dopolnjevanje"/>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9A5323C8-60C9-4E47-8270-53F2AE12FBF9}" name="TabelaAVM2.1" displayName="TabelaAVM2.1" ref="A23:E51" totalsRowCount="1" headerRowDxfId="3178" dataDxfId="3177" totalsRowDxfId="3176" headerRowCellStyle="Normal_Programi dela 2011 Elektro Sprotno dopolnjevanje" dataCellStyle="Normal_Programi dela 2011 Elektro Sprotno dopolnjevanje">
  <tableColumns count="5">
    <tableColumn id="4" xr3:uid="{3F206B07-9423-4C36-BA05-20895B5E7301}" name="Izvorni TC,SC" totalsRowLabel="Skupno število" dataDxfId="3175" totalsRowDxfId="3174" dataCellStyle="Normal_Programi dela 2011 Elektro Sprotno dopolnjevanje"/>
    <tableColumn id="1" xr3:uid="{4B1525AB-1AFD-40AF-B12C-58A64FC3B689}" name="Številka projekta" totalsRowFunction="count" dataDxfId="3173" totalsRowDxfId="3172" dataCellStyle="Normal_Programi dela 2011 Elektro Sprotno dopolnjevanje"/>
    <tableColumn id="2" xr3:uid="{EE8AECA7-3D6E-4C33-9F39-325150A4DCAB}" name="Referenčna oznaka" dataDxfId="3171" totalsRowDxfId="3170" dataCellStyle="Normal_Programi dela 2011 Elektro Sprotno dopolnjevanje"/>
    <tableColumn id="3" xr3:uid="{3A2731B7-E08C-4212-8F90-9F5537793E69}" name="Stopnja" dataDxfId="3169" totalsRowDxfId="3168" dataCellStyle="Normal_Programi dela 2011 Elektro Sprotno dopolnjevanje"/>
    <tableColumn id="5" xr3:uid="{3D14E7C5-17B6-41F0-9A3F-98ADE98CF750}" name="Naslov" dataDxfId="3167" totalsRowDxfId="3166" dataCellStyle="Normal_Programi dela 2011 Elektro Sprotno dopolnjevanje"/>
  </tableColumns>
  <tableStyleInfo name="TableStyleMedium18"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B1C5372D-0D27-4A10-8075-7D729E2DBA3A}" name="TabelaELI2.2" displayName="TabelaELI2.2" ref="A66:D70" totalsRowCount="1" headerRowDxfId="2626" dataDxfId="2624" totalsRowDxfId="2623" headerRowBorderDxfId="2625" dataCellStyle="Normal_Programi dela 2011 Elektro Sprotno dopolnjevanje">
  <tableColumns count="4">
    <tableColumn id="1" xr3:uid="{593C71FE-E9AA-4F86-B050-2A8C68DA3F38}" name="Referenčna oznaka" totalsRowLabel="Skupno število" dataDxfId="2622" totalsRowDxfId="2621" dataCellStyle="Normal_Programi dela 2011 Elektro Sprotno dopolnjevanje"/>
    <tableColumn id="2" xr3:uid="{9CEF69D8-52B4-4634-86DB-D43A4325AA69}" name="Strani" totalsRowFunction="sum" dataDxfId="2620" totalsRowDxfId="2619" dataCellStyle="Normal_Programi dela 2011 Elektro Sprotno dopolnjevanje"/>
    <tableColumn id="3" xr3:uid="{F07F2975-5B8C-4D56-8D9B-E3C29E701FD0}" name="Naslov" totalsRowFunction="count" dataDxfId="2618" totalsRowDxfId="2617" dataCellStyle="Normal_Programi dela 2011 Elektro Sprotno dopolnjevanje"/>
    <tableColumn id="4" xr3:uid="{2C8A6861-1200-465C-A9BF-6F692209019B}" name="Opomba" dataDxfId="2616" totalsRowDxfId="2615" dataCellStyle="Normal_Programi dela 2011 Elektro Sprotno dopolnjevanje"/>
  </tableColumns>
  <tableStyleInfo name="TableStyleMedium18"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73881F00-A2F7-4DB5-BC70-B70F7DB68A16}" name="TabelaELI2.3" displayName="TabelaELI2.3" ref="A73:D77" totalsRowCount="1" headerRowDxfId="2614" dataDxfId="2612" totalsRowDxfId="2611" headerRowBorderDxfId="2613" dataCellStyle="Normal_Programi dela 2011 Elektro Sprotno dopolnjevanje">
  <tableColumns count="4">
    <tableColumn id="1" xr3:uid="{B10A4EA6-72A2-433F-B5BA-E3CA1F4FCDAE}" name="Referenčna oznaka" totalsRowLabel="Skupno število" dataDxfId="2610" totalsRowDxfId="2609" dataCellStyle="Normal_Programi dela 2011 Elektro Sprotno dopolnjevanje"/>
    <tableColumn id="2" xr3:uid="{FE2C5BF1-AE71-4025-9D50-7CA5DF5B9F8E}" name="Strani" totalsRowFunction="sum" dataDxfId="2608" totalsRowDxfId="2607" dataCellStyle="Normal_Programi dela 2011 Elektro Sprotno dopolnjevanje"/>
    <tableColumn id="3" xr3:uid="{D6A47911-F597-4605-97F3-AC99E6C08E88}" name="Naslov" totalsRowFunction="count" dataDxfId="2606" totalsRowDxfId="2605" dataCellStyle="Normal_Programi dela 2011 Elektro Sprotno dopolnjevanje"/>
    <tableColumn id="4" xr3:uid="{BC4A0764-1545-4159-84F2-46D985EC92E6}" name="Opomba" dataDxfId="2604" totalsRowDxfId="2603" dataCellStyle="Normal_Programi dela 2011 Elektro Sprotno dopolnjevanje"/>
  </tableColumns>
  <tableStyleInfo name="TableStyleMedium18"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955A276F-85B0-44FC-8ABC-08F1DB168A66}" name="TabelaELI3.1" displayName="TabelaELI3.1" ref="A81:D86" totalsRowCount="1" headerRowDxfId="2602" dataDxfId="2600" totalsRowDxfId="2599" headerRowBorderDxfId="2601" dataCellStyle="Normal_Programi dela 2011 Elektro Sprotno dopolnjevanje">
  <tableColumns count="4">
    <tableColumn id="1" xr3:uid="{A5A6CE65-6138-4B17-9DD9-102EF4D9E2D7}" name="Referenčna oznaka" totalsRowLabel="Skupno število" dataDxfId="2598" totalsRowDxfId="2597" dataCellStyle="Normal_Programi dela 2011 Elektro Sprotno dopolnjevanje"/>
    <tableColumn id="2" xr3:uid="{0D8D3737-D5CF-49A5-B65F-5E2C14ED520B}" name="Strani" totalsRowFunction="sum" dataDxfId="2596" totalsRowDxfId="2595" dataCellStyle="Normal_Programi dela 2011 Elektro Sprotno dopolnjevanje"/>
    <tableColumn id="3" xr3:uid="{942E7F1E-3E75-42C9-82CC-E50345234E90}" name="Naslov" totalsRowFunction="count" dataDxfId="2594" totalsRowDxfId="2593" dataCellStyle="Normal_Programi dela 2011 Elektro Sprotno dopolnjevanje"/>
    <tableColumn id="4" xr3:uid="{3671B07B-9952-49DE-A0CF-2B48D6EA3D0D}" name="Opomba" dataDxfId="2592" totalsRowDxfId="2591" dataCellStyle="Normal_Programi dela 2011 Elektro Sprotno dopolnjevanje"/>
  </tableColumns>
  <tableStyleInfo name="TableStyleMedium18"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155134CF-B847-467B-B0BD-D530D37CBB8E}" name="TabelaELI4" displayName="TabelaELI4" ref="A96:D100" totalsRowCount="1" headerRowDxfId="2590" dataDxfId="2588" totalsRowDxfId="2586" headerRowBorderDxfId="2589" tableBorderDxfId="2587" headerRowCellStyle="Normal_Programi dela 2011 Elektro Sprotno dopolnjevanje" dataCellStyle="Normal_Programi dela 2011 Elektro Sprotno dopolnjevanje">
  <tableColumns count="4">
    <tableColumn id="4" xr3:uid="{96ECCFFD-6F47-4C2A-9F7B-67009AB37C14}" name="Strokovnjaki" totalsRowLabel="Skupno število" dataDxfId="2585" totalsRowDxfId="2584" dataCellStyle="Normal_Programi dela 2011 Elektro Sprotno dopolnjevanje"/>
    <tableColumn id="3" xr3:uid="{01716BD0-1A5E-41AA-9923-DBF01669F712}" name="TDT" totalsRowFunction="count" dataDxfId="2583" totalsRowDxfId="2582" dataCellStyle="Normal_Programi dela 2011 Elektro Sprotno dopolnjevanje"/>
    <tableColumn id="1" xr3:uid="{20C17813-89BF-4139-AB72-74494085821E}" name="Ime TDT" dataDxfId="2581" totalsRowDxfId="2580" dataCellStyle="Normal_Programi dela 2011 Elektro Sprotno dopolnjevanje"/>
    <tableColumn id="2" xr3:uid="{997B3C4D-7ED9-4F8F-A9B2-014FB4330B88}" name="Opomba" dataDxfId="2579" totalsRowDxfId="2578" dataCellStyle="Normal_Programi dela 2011 Elektro Sprotno dopolnjevanje"/>
  </tableColumns>
  <tableStyleInfo name="TableStyleMedium18"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C3DFE211-6F74-4FEA-BAA8-B9F3FD253CC9}" name="TabelaELI2.1" displayName="TabelaELI2.1" ref="A23:E63" totalsRowCount="1" headerRowDxfId="2577" dataDxfId="2576" totalsRowDxfId="2575" headerRowCellStyle="Normal_Programi dela 2011 Elektro Sprotno dopolnjevanje" dataCellStyle="Normal_Programi dela 2011 Elektro Sprotno dopolnjevanje">
  <tableColumns count="5">
    <tableColumn id="4" xr3:uid="{65824095-7B94-41D4-97CB-DA68058852A5}" name="Izvorni TC,SC" totalsRowLabel="Skupno število" dataDxfId="2574" totalsRowDxfId="2573" dataCellStyle="Normal_Programi dela 2011 Elektro Sprotno dopolnjevanje"/>
    <tableColumn id="1" xr3:uid="{A26C84FA-FC6E-4C1F-947A-8BAD036297CA}" name="Številka projekta" totalsRowFunction="count" dataDxfId="2572" totalsRowDxfId="2571" dataCellStyle="Normal_Programi dela 2011 Elektro Sprotno dopolnjevanje"/>
    <tableColumn id="2" xr3:uid="{65F62DAF-A4E3-43A0-A9C3-C6A0FC48AC06}" name="Referenčna oznaka" dataDxfId="2570" totalsRowDxfId="2569" dataCellStyle="Normal_Programi dela 2011 Elektro Sprotno dopolnjevanje"/>
    <tableColumn id="3" xr3:uid="{45B38890-3759-4F43-9EBB-29F1494FACEE}" name="Stopnja" dataDxfId="2568" totalsRowDxfId="2567" dataCellStyle="Normal_Programi dela 2011 Elektro Sprotno dopolnjevanje"/>
    <tableColumn id="5" xr3:uid="{1A26362F-C72A-4894-B84D-E86A2853DF3B}" name="Naslov" dataDxfId="2566" totalsRowDxfId="2565" dataCellStyle="Normal_Programi dela 2011 Elektro Sprotno dopolnjevanje"/>
  </tableColumns>
  <tableStyleInfo name="TableStyleMedium18"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FE6AC055-E0DC-4F3E-803B-7615DAA782C5}" name="TabelaELI1" displayName="TabelaELI1" ref="A13:E18" totalsRowCount="1" headerRowDxfId="2564" dataDxfId="2563" totalsRowDxfId="2562" dataCellStyle="Normal_Programi dela 2011 Elektro Sprotno dopolnjevanje">
  <tableColumns count="5">
    <tableColumn id="2" xr3:uid="{6E989FCA-E502-4C5A-B3A0-E678F02C6AFB}" name="Organizacija" totalsRowLabel="Skupno število" dataDxfId="2561" totalsRowDxfId="2560" dataCellStyle="Normal_Programi dela 2011 Elektro Sprotno dopolnjevanje"/>
    <tableColumn id="1" xr3:uid="{B29EDBE6-E4EB-4165-8C3B-3C45E36D879E}" name="Oznaka tujega TC, SC" totalsRowFunction="count" dataDxfId="2559" totalsRowDxfId="2558"/>
    <tableColumn id="3" xr3:uid="{2355A7BF-737B-4B09-8A92-CF4D0FF08754}" name="Ime tujega TC, SC" dataDxfId="2557" totalsRowDxfId="2556" dataCellStyle="Normal_Programi dela 2011 Elektro Sprotno dopolnjevanje"/>
    <tableColumn id="4" xr3:uid="{EDBA0EC8-846F-4BA9-A527-D9DD713D3FB7}" name="Status članstva" dataDxfId="2555" totalsRowDxfId="2554" dataCellStyle="Normal_Programi dela 2011 Elektro Sprotno dopolnjevanje"/>
    <tableColumn id="5" xr3:uid="{091ACE0B-AD17-4A2C-9CFC-CC6179FBBB63}" name="Datum statusa" dataDxfId="2553" totalsRowDxfId="2552" dataCellStyle="Normal_Programi dela 2011 Elektro Sprotno dopolnjevanje"/>
  </tableColumns>
  <tableStyleInfo name="TableStyleMedium18"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9C40D8B6-BC0A-4A50-AD28-90779269486A}" name="TabelaELI3.2" displayName="TabelaELI3.2" ref="A89:D93" totalsRowCount="1" headerRowDxfId="2551" dataDxfId="2549" totalsRowDxfId="2548" headerRowBorderDxfId="2550" dataCellStyle="Normal_Programi dela 2011 Elektro Sprotno dopolnjevanje">
  <tableColumns count="4">
    <tableColumn id="1" xr3:uid="{1DBF2AEA-7A0D-4FCC-B5C4-0DCC01B8F846}" name="Referenčna oznaka" totalsRowLabel="Skupno število" dataDxfId="2547" totalsRowDxfId="2546" dataCellStyle="Normal_Programi dela 2011 Elektro Sprotno dopolnjevanje"/>
    <tableColumn id="2" xr3:uid="{C6063A23-F4CD-43CC-9725-EA5AB87D579C}" name="Strani" totalsRowFunction="sum" dataDxfId="2545" totalsRowDxfId="2544" dataCellStyle="Normal_Programi dela 2011 Elektro Sprotno dopolnjevanje"/>
    <tableColumn id="3" xr3:uid="{C5E56236-43B2-4D73-A03E-7D12544B4323}" name="Naslov" totalsRowFunction="count" dataDxfId="2543" totalsRowDxfId="2542" dataCellStyle="Normal_Programi dela 2011 Elektro Sprotno dopolnjevanje"/>
    <tableColumn id="4" xr3:uid="{855CE29D-2270-4C8F-A0F2-BC8C81A2113B}" name="Opomba" dataDxfId="2541" totalsRowDxfId="2540" dataCellStyle="Normal_Programi dela 2011 Elektro Sprotno dopolnjevanje"/>
  </tableColumns>
  <tableStyleInfo name="TableStyleMedium18"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E4386713-8DDA-430E-8E91-FE98D01E8F73}" name="TabelaEMC2.2" displayName="TabelaEMC2.2" ref="A90:D94" totalsRowCount="1" headerRowDxfId="2539" dataDxfId="2537" totalsRowDxfId="2536" headerRowBorderDxfId="2538" dataCellStyle="Normal_Programi dela 2011 Elektro Sprotno dopolnjevanje">
  <tableColumns count="4">
    <tableColumn id="1" xr3:uid="{F716975A-123E-421F-BC88-4291121573D8}" name="Referenčna oznaka" totalsRowLabel="Skupno število" dataDxfId="2535" totalsRowDxfId="2534" dataCellStyle="Normal_Programi dela 2011 Elektro Sprotno dopolnjevanje"/>
    <tableColumn id="2" xr3:uid="{06F47D4F-DAF9-4356-9916-097049BB6012}" name="Strani" totalsRowFunction="sum" dataDxfId="2533" totalsRowDxfId="2532" dataCellStyle="Normal_Programi dela 2011 Elektro Sprotno dopolnjevanje"/>
    <tableColumn id="3" xr3:uid="{DF39EA21-95E8-4017-A074-B00B51B6C60A}" name="Naslov" totalsRowFunction="count" dataDxfId="2531" totalsRowDxfId="2530" dataCellStyle="Normal_Programi dela 2011 Elektro Sprotno dopolnjevanje"/>
    <tableColumn id="4" xr3:uid="{D2CFF634-C361-4E1A-8AC2-D21E3E302DAB}" name="Opomba" dataDxfId="2529" totalsRowDxfId="2528" dataCellStyle="Normal_Programi dela 2011 Elektro Sprotno dopolnjevanje"/>
  </tableColumns>
  <tableStyleInfo name="TableStyleMedium18"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DD922CC6-7963-4CCB-8524-B4908352AEAE}" name="TabelaEMC2.3" displayName="TabelaEMC2.3" ref="A97:D101" totalsRowCount="1" headerRowDxfId="2527" dataDxfId="2525" totalsRowDxfId="2524" headerRowBorderDxfId="2526" dataCellStyle="Normal_Programi dela 2011 Elektro Sprotno dopolnjevanje">
  <tableColumns count="4">
    <tableColumn id="1" xr3:uid="{4351BEDB-C914-4C89-9B25-9F94B57DBD4E}" name="Referenčna oznaka" totalsRowLabel="Skupno število" dataDxfId="2523" totalsRowDxfId="2522" dataCellStyle="Normal_Programi dela 2011 Elektro Sprotno dopolnjevanje"/>
    <tableColumn id="2" xr3:uid="{672D87EB-8806-47E9-A206-A817B7D7CD0E}" name="Strani" totalsRowFunction="sum" dataDxfId="2521" totalsRowDxfId="2520" dataCellStyle="Normal_Programi dela 2011 Elektro Sprotno dopolnjevanje"/>
    <tableColumn id="3" xr3:uid="{A1CE5192-2E66-48AB-BEA5-83A2DCE5D293}" name="Naslov" totalsRowFunction="count" dataDxfId="2519" totalsRowDxfId="2518" dataCellStyle="Normal_Programi dela 2011 Elektro Sprotno dopolnjevanje"/>
    <tableColumn id="4" xr3:uid="{A3A71EEA-C803-4AFE-9E7D-4AAEBF629107}" name="Opomba" dataDxfId="2517" totalsRowDxfId="2516" dataCellStyle="Normal_Programi dela 2011 Elektro Sprotno dopolnjevanje"/>
  </tableColumns>
  <tableStyleInfo name="TableStyleMedium18"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D42BFE2B-9014-445C-A8AA-9B7211B99865}" name="TabelaEMC3.1" displayName="TabelaEMC3.1" ref="A105:D109" totalsRowCount="1" headerRowDxfId="2515" dataDxfId="2513" totalsRowDxfId="2512" headerRowBorderDxfId="2514" dataCellStyle="Normal_Programi dela 2011 Elektro Sprotno dopolnjevanje">
  <tableColumns count="4">
    <tableColumn id="1" xr3:uid="{E286533C-075B-49CD-B14E-0611C1BF77F2}" name="Referenčna oznaka" totalsRowLabel="Skupno število" dataDxfId="2511" totalsRowDxfId="2510" dataCellStyle="Normal_Programi dela 2011 Elektro Sprotno dopolnjevanje"/>
    <tableColumn id="2" xr3:uid="{ED3EB369-8C2C-4142-A113-255A80740D26}" name="Strani" totalsRowFunction="sum" dataDxfId="2509" totalsRowDxfId="2508" dataCellStyle="Normal_Programi dela 2011 Elektro Sprotno dopolnjevanje"/>
    <tableColumn id="3" xr3:uid="{D2256D0F-4B24-4A5E-BB91-6D9232B0113B}" name="Naslov" totalsRowFunction="count" dataDxfId="2507" totalsRowDxfId="2506" dataCellStyle="Normal_Programi dela 2011 Elektro Sprotno dopolnjevanje"/>
    <tableColumn id="4" xr3:uid="{3D5AD7C9-E21D-403F-B0AE-0466AC554122}" name="Opomba" dataDxfId="2505" totalsRowDxfId="2504" dataCellStyle="Normal_Programi dela 2011 Elektro Sprotno dopolnjevanje"/>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5E383B14-082F-4FFB-844D-1A0F629CB7D4}" name="TabelaAVM1" displayName="TabelaAVM1" ref="A13:E18" totalsRowCount="1" headerRowDxfId="3165" dataDxfId="3164" totalsRowDxfId="3163" dataCellStyle="Normal_Programi dela 2011 Elektro Sprotno dopolnjevanje">
  <tableColumns count="5">
    <tableColumn id="2" xr3:uid="{393C6E93-8E39-445E-8A64-FD683E7AE4A5}" name="Organizacija" totalsRowLabel="Skupno število" dataDxfId="3162" totalsRowDxfId="3161" dataCellStyle="Normal_Programi dela 2011 Elektro Sprotno dopolnjevanje"/>
    <tableColumn id="1" xr3:uid="{B9A72EE9-F947-40F2-ACD8-116CE949AF54}" name="Oznaka tujega TC, SC" totalsRowFunction="count" dataDxfId="3160" totalsRowDxfId="3159" dataCellStyle="Normal_Programi dela 2011 Elektro Sprotno dopolnjevanje"/>
    <tableColumn id="3" xr3:uid="{32335394-D2E4-43E8-8B69-C2FB79A2AC7A}" name="Ime tujega TC, SC" dataDxfId="3158" totalsRowDxfId="3157" dataCellStyle="Normal_Programi dela 2011 Elektro Sprotno dopolnjevanje"/>
    <tableColumn id="4" xr3:uid="{423E12F1-5649-4408-8C28-8968A1E42B47}" name="Status članstva" dataDxfId="3156" totalsRowDxfId="3155" dataCellStyle="Normal_Programi dela 2011 Elektro Sprotno dopolnjevanje"/>
    <tableColumn id="5" xr3:uid="{709D2F92-EA31-49C6-BA31-8322CC6F5F2F}" name="Datum statusa" dataDxfId="3154" totalsRowDxfId="3153" dataCellStyle="Normal_Programi dela 2011 Elektro Sprotno dopolnjevanje"/>
  </tableColumns>
  <tableStyleInfo name="TableStyleMedium18"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3509E8C8-1E8E-4C9F-823E-E9396CF5523E}" name="TabelaEMC4" displayName="TabelaEMC4" ref="A119:D123" totalsRowCount="1" headerRowDxfId="2503" dataDxfId="2501" totalsRowDxfId="2499" headerRowBorderDxfId="2502" tableBorderDxfId="2500" headerRowCellStyle="Normal_Programi dela 2011 Elektro Sprotno dopolnjevanje" dataCellStyle="Normal_Programi dela 2011 Elektro Sprotno dopolnjevanje">
  <tableColumns count="4">
    <tableColumn id="4" xr3:uid="{A0E078BE-F464-44FE-981B-1356858ADFCE}" name="Strokovnjaki" totalsRowLabel="Skupno število" dataDxfId="2498" totalsRowDxfId="88" dataCellStyle="Normal_Programi dela 2011 Elektro Sprotno dopolnjevanje"/>
    <tableColumn id="3" xr3:uid="{CD5EA73D-F53D-4389-B84B-CE23B2D5EF2A}" name="TDT" totalsRowFunction="count" dataDxfId="2497" totalsRowDxfId="87" dataCellStyle="Normal_Programi dela 2011 Elektro Sprotno dopolnjevanje"/>
    <tableColumn id="1" xr3:uid="{9C3300F9-98C3-49F6-99CE-27A1701E9835}" name="Ime TDT" dataDxfId="2496" totalsRowDxfId="86" dataCellStyle="Normal_Programi dela 2011 Elektro Sprotno dopolnjevanje"/>
    <tableColumn id="2" xr3:uid="{EEE14C9C-F3F2-4A55-BAB6-6094FE5367E1}" name="Opomba" dataDxfId="2495" totalsRowDxfId="85" dataCellStyle="Normal_Programi dela 2011 Elektro Sprotno dopolnjevanje"/>
  </tableColumns>
  <tableStyleInfo name="TableStyleMedium18"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747F6210-F33D-453D-817C-F570EEE7304F}" name="TabelaEMC2.1" displayName="TabelaEMC2.1" ref="A32:E87" totalsRowCount="1" headerRowDxfId="2494" dataDxfId="2493" totalsRowDxfId="2492" headerRowCellStyle="Normal_Programi dela 2011 Elektro Sprotno dopolnjevanje" dataCellStyle="Normal_Programi dela 2011 Elektro Sprotno dopolnjevanje">
  <tableColumns count="5">
    <tableColumn id="4" xr3:uid="{B218766C-F5ED-421B-918B-FDB79CEA2EB7}" name="Izvorni TC,SC" totalsRowLabel="Skupno število" dataDxfId="2491" totalsRowDxfId="2490" dataCellStyle="Normal_Programi dela 2011 Elektro Sprotno dopolnjevanje"/>
    <tableColumn id="1" xr3:uid="{C82F8FE6-0A31-4FAA-889B-F6F3AA71F33A}" name="Številka projekta" totalsRowFunction="count" dataDxfId="2489" totalsRowDxfId="2488" dataCellStyle="Normal_Programi dela 2011 Elektro Sprotno dopolnjevanje"/>
    <tableColumn id="2" xr3:uid="{A6C952BC-FB2F-43D0-88CB-AAAD00D57923}" name="Referenčna oznaka" dataDxfId="2487" totalsRowDxfId="2486" dataCellStyle="Normal_Programi dela 2011 Elektro Sprotno dopolnjevanje"/>
    <tableColumn id="3" xr3:uid="{FE5813AB-7E3B-4679-9CAB-1A6E14E6B586}" name="Stopnja" dataDxfId="2485" totalsRowDxfId="2484" dataCellStyle="Normal_Programi dela 2011 Elektro Sprotno dopolnjevanje"/>
    <tableColumn id="5" xr3:uid="{F417FAC4-FF85-4624-AF6C-052A673ABF9A}" name="Naslov" dataDxfId="2483" totalsRowDxfId="2482" dataCellStyle="Normal_Programi dela 2011 Elektro Sprotno dopolnjevanje"/>
  </tableColumns>
  <tableStyleInfo name="TableStyleMedium18"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20A13B34-6F6D-48B4-B1A2-AB90F6E89588}" name="TabelaEMC1" displayName="TabelaEMC1" ref="A13:E27" totalsRowCount="1" headerRowDxfId="2481" dataDxfId="2480" totalsRowDxfId="2479" dataCellStyle="Normal_Programi dela 2011 Elektro Sprotno dopolnjevanje">
  <tableColumns count="5">
    <tableColumn id="2" xr3:uid="{6C2F838A-A73E-4305-AFD5-7C28BCFC12CF}" name="Organizacija" totalsRowLabel="Skupno število" dataDxfId="2478" totalsRowDxfId="2477" dataCellStyle="Normal_Programi dela 2011 Elektro Sprotno dopolnjevanje"/>
    <tableColumn id="1" xr3:uid="{99A528FF-5C07-484B-8771-29A14B4C0EBA}" name="Oznaka tujega TC, SC" totalsRowFunction="count" dataDxfId="2476" totalsRowDxfId="2475" dataCellStyle="Normal_Programi dela 2011 Elektro Sprotno dopolnjevanje"/>
    <tableColumn id="3" xr3:uid="{D477BF4B-D856-4BE8-8032-57A7FEC53B40}" name="Ime tujega TC, SC" dataDxfId="2474" totalsRowDxfId="2473" dataCellStyle="Normal_Programi dela 2011 Elektro Sprotno dopolnjevanje"/>
    <tableColumn id="4" xr3:uid="{82CF8BBF-526D-4869-A178-54DA4F6AAC8B}" name="Status članstva" dataDxfId="2472" totalsRowDxfId="2471" dataCellStyle="Normal_Programi dela 2011 Elektro Sprotno dopolnjevanje"/>
    <tableColumn id="5" xr3:uid="{59F0058C-BB87-453C-ABB5-9E5DFD2AC723}" name="Datum statusa" dataDxfId="2470" totalsRowDxfId="2469" dataCellStyle="Normal_Programi dela 2011 Elektro Sprotno dopolnjevanje"/>
  </tableColumns>
  <tableStyleInfo name="TableStyleMedium18"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E9ACA789-8B14-4759-8F83-E733242E43F6}" name="TabelaEMC3.2" displayName="TabelaEMC3.2" ref="A112:D116" totalsRowCount="1" headerRowDxfId="2468" dataDxfId="2466" totalsRowDxfId="2465" headerRowBorderDxfId="2467" dataCellStyle="Normal_Programi dela 2011 Elektro Sprotno dopolnjevanje">
  <tableColumns count="4">
    <tableColumn id="1" xr3:uid="{8E6F4EA7-7191-45F0-817B-9B39A16079D8}" name="Referenčna oznaka" totalsRowLabel="Skupno število" dataDxfId="2464" totalsRowDxfId="2463" dataCellStyle="Normal_Programi dela 2011 Elektro Sprotno dopolnjevanje"/>
    <tableColumn id="2" xr3:uid="{71628325-58B2-43DA-B023-1F031A208432}" name="Strani" totalsRowFunction="sum" dataDxfId="2462" totalsRowDxfId="2461" dataCellStyle="Normal_Programi dela 2011 Elektro Sprotno dopolnjevanje"/>
    <tableColumn id="3" xr3:uid="{C373B210-526B-4346-8073-160D3E795090}" name="Naslov" totalsRowFunction="count" dataDxfId="2460" totalsRowDxfId="2459" dataCellStyle="Normal_Programi dela 2011 Elektro Sprotno dopolnjevanje"/>
    <tableColumn id="4" xr3:uid="{CC815C1F-3AC7-484C-A6F2-5EFB69DB5EEC}" name="Opomba" dataDxfId="2458" totalsRowDxfId="2457" dataCellStyle="Normal_Programi dela 2011 Elektro Sprotno dopolnjevanje"/>
  </tableColumns>
  <tableStyleInfo name="TableStyleMedium18"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A29CB141-FEED-4B81-80F4-4C85B7B49405}" name="TabelaEPR2.2" displayName="TabelaEPR2.2" ref="A105:D109" totalsRowCount="1" headerRowDxfId="2456" dataDxfId="2454" totalsRowDxfId="2453" headerRowBorderDxfId="2455" dataCellStyle="Normal_Programi dela 2011 Elektro Sprotno dopolnjevanje">
  <tableColumns count="4">
    <tableColumn id="1" xr3:uid="{85B770B9-29B0-49F4-B9B1-DE79FB8C0288}" name="Referenčna oznaka" totalsRowLabel="Skupno število" dataDxfId="2452" totalsRowDxfId="2451" dataCellStyle="Normal_Programi dela 2011 Elektro Sprotno dopolnjevanje"/>
    <tableColumn id="2" xr3:uid="{FACDA473-625B-4209-8EDB-CF1D79917E91}" name="Strani" totalsRowFunction="sum" dataDxfId="2450" totalsRowDxfId="2449" dataCellStyle="Normal_Programi dela 2011 Elektro Sprotno dopolnjevanje"/>
    <tableColumn id="3" xr3:uid="{D4A6177C-B25D-4F4C-904E-7FCBED4BA7CE}" name="Naslov" totalsRowFunction="count" dataDxfId="2448" totalsRowDxfId="2447" dataCellStyle="Normal_Programi dela 2011 Elektro Sprotno dopolnjevanje"/>
    <tableColumn id="4" xr3:uid="{BB93FB08-8257-473C-92E1-18A7BC6CF75B}" name="Opomba" dataDxfId="2446" totalsRowDxfId="2445" dataCellStyle="Normal_Programi dela 2011 Elektro Sprotno dopolnjevanje"/>
  </tableColumns>
  <tableStyleInfo name="TableStyleMedium18"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7AAF97B4-DC1D-4B90-8FD0-17392862F3BF}" name="TabelaEPR2.3" displayName="TabelaEPR2.3" ref="A112:D116" totalsRowCount="1" headerRowDxfId="2444" dataDxfId="2442" totalsRowDxfId="2441" headerRowBorderDxfId="2443" dataCellStyle="Normal_Programi dela 2011 Elektro Sprotno dopolnjevanje">
  <tableColumns count="4">
    <tableColumn id="1" xr3:uid="{BF071B2D-912D-4E4A-B74A-4C720FCA166D}" name="Referenčna oznaka" totalsRowLabel="Skupno število" dataDxfId="2440" totalsRowDxfId="2439" dataCellStyle="Normal_Programi dela 2011 Elektro Sprotno dopolnjevanje"/>
    <tableColumn id="2" xr3:uid="{89F15DE7-049D-4623-B645-EC6CB73BC4BE}" name="Strani" totalsRowFunction="sum" dataDxfId="2438" totalsRowDxfId="2437" dataCellStyle="Normal_Programi dela 2011 Elektro Sprotno dopolnjevanje"/>
    <tableColumn id="3" xr3:uid="{D9FB9CD7-7EDA-40A8-BF74-6F2AB8FFB908}" name="Naslov" totalsRowFunction="count" dataDxfId="2436" totalsRowDxfId="2435" dataCellStyle="Normal_Programi dela 2011 Elektro Sprotno dopolnjevanje"/>
    <tableColumn id="4" xr3:uid="{86840252-13CC-4310-B2DD-0B852ED9C3D1}" name="Opomba" dataDxfId="2434" totalsRowDxfId="2433" dataCellStyle="Normal_Programi dela 2011 Elektro Sprotno dopolnjevanje"/>
  </tableColumns>
  <tableStyleInfo name="TableStyleMedium18"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5F9D7612-0C53-48A3-9A6E-DA5525460326}" name="TabelaEPR3.1" displayName="TabelaEPR3.1" ref="A120:D124" totalsRowCount="1" headerRowDxfId="2432" dataDxfId="2430" totalsRowDxfId="2429" headerRowBorderDxfId="2431" dataCellStyle="Normal_Programi dela 2011 Elektro Sprotno dopolnjevanje">
  <tableColumns count="4">
    <tableColumn id="1" xr3:uid="{8FC92080-35DB-42CB-AB54-BF14B110F554}" name="Referenčna oznaka" totalsRowLabel="Skupno število" dataDxfId="2428" totalsRowDxfId="2427" dataCellStyle="Normal_Programi dela 2011 Elektro Sprotno dopolnjevanje"/>
    <tableColumn id="2" xr3:uid="{D87D5558-12D3-4A60-A795-6DE4BD9869FE}" name="Strani" totalsRowFunction="sum" dataDxfId="2426" totalsRowDxfId="2425" dataCellStyle="Normal_Programi dela 2011 Elektro Sprotno dopolnjevanje"/>
    <tableColumn id="3" xr3:uid="{8DC1BDFF-3F8A-4904-A51C-BD9E5EC93920}" name="Naslov" totalsRowFunction="count" dataDxfId="2424" totalsRowDxfId="2423" dataCellStyle="Normal_Programi dela 2011 Elektro Sprotno dopolnjevanje"/>
    <tableColumn id="4" xr3:uid="{4FAB91B8-9B3E-4CF5-9710-1F280BF94341}" name="Opomba" dataDxfId="2422" totalsRowDxfId="2421" dataCellStyle="Normal_Programi dela 2011 Elektro Sprotno dopolnjevanje"/>
  </tableColumns>
  <tableStyleInfo name="TableStyleMedium18"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EAC7B548-97DD-4102-A6C4-EF4998786163}" name="TabelaEPR4" displayName="TabelaEPR4" ref="A134:D138" totalsRowCount="1" headerRowDxfId="2420" dataDxfId="2418" totalsRowDxfId="2416" headerRowBorderDxfId="2419" tableBorderDxfId="2417" headerRowCellStyle="Normal_Programi dela 2011 Elektro Sprotno dopolnjevanje" dataCellStyle="Normal_Programi dela 2011 Elektro Sprotno dopolnjevanje">
  <tableColumns count="4">
    <tableColumn id="4" xr3:uid="{20008E85-FD54-48F9-B9AD-2B504E4FD6C3}" name="Strokovnjaki" totalsRowLabel="Skupno število" dataDxfId="2415" totalsRowDxfId="84" dataCellStyle="Normal_Programi dela 2011 Elektro Sprotno dopolnjevanje"/>
    <tableColumn id="3" xr3:uid="{9293D90A-C347-4693-AA5B-132DDCD2DE9D}" name="TDT" totalsRowFunction="count" dataDxfId="2414" totalsRowDxfId="83" dataCellStyle="Normal_Programi dela 2011 Elektro Sprotno dopolnjevanje"/>
    <tableColumn id="1" xr3:uid="{B1B071F9-AAF1-4CBE-8B2B-D23CD9C3579A}" name="Ime TDT" dataDxfId="2413" totalsRowDxfId="82" dataCellStyle="Normal_Programi dela 2011 Elektro Sprotno dopolnjevanje"/>
    <tableColumn id="2" xr3:uid="{424D73EB-3411-4366-92FC-D3DA48A11650}" name="Opomba" dataDxfId="2412" totalsRowDxfId="81" dataCellStyle="Normal_Programi dela 2011 Elektro Sprotno dopolnjevanje"/>
  </tableColumns>
  <tableStyleInfo name="TableStyleMedium18"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940A797E-81BF-4E35-8A8E-A2070016853F}" name="TabelaEPR2.1" displayName="TabelaEPR2.1" ref="A33:F102" totalsRowCount="1" headerRowDxfId="2411" dataDxfId="2410" totalsRowDxfId="2409" headerRowCellStyle="Normal_Programi dela 2011 Elektro Sprotno dopolnjevanje" dataCellStyle="Normal_Programi dela 2011 Elektro Sprotno dopolnjevanje">
  <tableColumns count="6">
    <tableColumn id="4" xr3:uid="{721CE037-710C-426E-BE9C-5BBE91FB0425}" name="Izvorni TC,SC" totalsRowLabel="Skupno število" dataDxfId="2408" totalsRowDxfId="2407" dataCellStyle="Normal_Programi dela 2011 Elektro Sprotno dopolnjevanje"/>
    <tableColumn id="1" xr3:uid="{A341528C-61DE-4D56-811E-D9BB256601F8}" name="Številka projekta" totalsRowFunction="count" dataDxfId="2406" totalsRowDxfId="2405" dataCellStyle="Normal_Programi dela 2011 Elektro Sprotno dopolnjevanje"/>
    <tableColumn id="2" xr3:uid="{1A86E331-F357-4A78-A017-F248D36B9AB2}" name="Referenčna oznaka" dataDxfId="2404" totalsRowDxfId="2403" dataCellStyle="Normal_Programi dela 2011 Elektro Sprotno dopolnjevanje"/>
    <tableColumn id="3" xr3:uid="{0C9320AF-FED2-4D7C-9E2D-132563AE47E5}" name="Stopnja" dataDxfId="2402" totalsRowDxfId="2401" dataCellStyle="Normal_Programi dela 2011 Elektro Sprotno dopolnjevanje"/>
    <tableColumn id="5" xr3:uid="{8C521ECC-94E7-4A15-AC48-9E5C9C65C936}" name="Naslov" dataDxfId="2400" totalsRowDxfId="2399" dataCellStyle="Normal_Programi dela 2011 Elektro Sprotno dopolnjevanje"/>
    <tableColumn id="6" xr3:uid="{B983FB4E-EA81-4900-84A9-330DF850C90E}" name="Stolpec1" dataDxfId="2398" totalsRowDxfId="2397" dataCellStyle="Normal_Programi dela 2011 Elektro Sprotno dopolnjevanje"/>
  </tableColumns>
  <tableStyleInfo name="TableStyleMedium18"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DCE5C7EF-F5D0-4AF6-8727-A9C8F1572093}" name="TabelaEPR1" displayName="TabelaEPR1" ref="A13:E28" totalsRowCount="1" headerRowDxfId="2396" dataDxfId="2395" totalsRowDxfId="2394" dataCellStyle="Normal_Programi dela 2011 Elektro Sprotno dopolnjevanje">
  <tableColumns count="5">
    <tableColumn id="2" xr3:uid="{E26E4A95-A6EC-4A31-8B9C-6E091B7AC516}" name="Organizacija" totalsRowLabel="Skupno število" dataDxfId="2393" totalsRowDxfId="2392" dataCellStyle="Normal_Programi dela 2011 Elektro Sprotno dopolnjevanje"/>
    <tableColumn id="1" xr3:uid="{3057CE61-DDCB-4628-B1F5-32E816340546}" name="Oznaka tujega TC, SC" totalsRowFunction="count" dataDxfId="2391" totalsRowDxfId="2390" dataCellStyle="Normal_Programi dela 2011 Elektro Sprotno dopolnjevanje"/>
    <tableColumn id="3" xr3:uid="{9D911DB4-8FBC-4C72-B2C4-5FA3C000F92E}" name="Ime tujega TC, SC" dataDxfId="2389" totalsRowDxfId="2388" dataCellStyle="Normal_Programi dela 2011 Elektro Sprotno dopolnjevanje"/>
    <tableColumn id="4" xr3:uid="{1A3CA23A-91A6-46CC-85D9-D7763B211F62}" name="Status članstva" dataDxfId="2387" totalsRowDxfId="2386" dataCellStyle="Normal_Programi dela 2011 Elektro Sprotno dopolnjevanje"/>
    <tableColumn id="5" xr3:uid="{8D21D5D9-5C67-419B-8EDE-A58BE3045887}" name="Datum statusa" dataDxfId="2385" totalsRowDxfId="2384" dataCellStyle="Normal_Programi dela 2011 Elektro Sprotno dopolnjevanje"/>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8DAC48CE-E9E6-400D-B4B6-A9FFB79C33C0}" name="TabelaAVM3.2" displayName="TabelaAVM3.2" ref="A76:D80" totalsRowCount="1" headerRowDxfId="3152" dataDxfId="3150" totalsRowDxfId="3149" headerRowBorderDxfId="3151" dataCellStyle="Normal_Programi dela 2011 Elektro Sprotno dopolnjevanje">
  <tableColumns count="4">
    <tableColumn id="1" xr3:uid="{56643D3C-9DAA-4337-848B-F501F9AFEBEC}" name="Referenčna oznaka" totalsRowLabel="Skupno število" dataDxfId="3148" totalsRowDxfId="3147" dataCellStyle="Normal_Programi dela 2011 Elektro Sprotno dopolnjevanje"/>
    <tableColumn id="2" xr3:uid="{6DBF0B0A-B364-4F9E-BDD2-66480A23D755}" name="Strani" totalsRowFunction="sum" dataDxfId="3146" totalsRowDxfId="3145" dataCellStyle="Normal_Programi dela 2011 Elektro Sprotno dopolnjevanje"/>
    <tableColumn id="3" xr3:uid="{C415A31B-438B-433D-AC76-29AC5C61EFB5}" name="Naslov" totalsRowFunction="count" dataDxfId="3144" totalsRowDxfId="3143" dataCellStyle="Normal_Programi dela 2011 Elektro Sprotno dopolnjevanje"/>
    <tableColumn id="4" xr3:uid="{2CBD0B0D-8D93-42CE-88D4-74FBAA662A06}" name="Opomba" dataDxfId="3142" totalsRowDxfId="3141" dataCellStyle="Normal_Programi dela 2011 Elektro Sprotno dopolnjevanje"/>
  </tableColumns>
  <tableStyleInfo name="TableStyleMedium18"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D639EE43-403E-4135-AD67-0FBA49744E04}" name="TabelaEPR3.2" displayName="TabelaEPR3.2" ref="A127:D131" totalsRowCount="1" headerRowDxfId="2383" dataDxfId="2381" totalsRowDxfId="2380" headerRowBorderDxfId="2382" dataCellStyle="Normal_Programi dela 2011 Elektro Sprotno dopolnjevanje">
  <tableColumns count="4">
    <tableColumn id="1" xr3:uid="{CB36485F-1BEB-410D-907F-B3ABB2B00902}" name="Referenčna oznaka" totalsRowLabel="Skupno število" dataDxfId="2379" totalsRowDxfId="2378" dataCellStyle="Normal_Programi dela 2011 Elektro Sprotno dopolnjevanje"/>
    <tableColumn id="2" xr3:uid="{902BCD50-706D-409D-A47A-710263C79444}" name="Strani" totalsRowFunction="sum" dataDxfId="2377" totalsRowDxfId="2376" dataCellStyle="Normal_Programi dela 2011 Elektro Sprotno dopolnjevanje"/>
    <tableColumn id="3" xr3:uid="{648DB057-20C1-4151-9DC5-61C794D3BFAD}" name="Naslov" totalsRowFunction="count" dataDxfId="2375" totalsRowDxfId="2374" dataCellStyle="Normal_Programi dela 2011 Elektro Sprotno dopolnjevanje"/>
    <tableColumn id="4" xr3:uid="{C7EA1744-2F62-4811-9F16-AB7634244C16}" name="Opomba" dataDxfId="2373" totalsRowDxfId="2372" dataCellStyle="Normal_Programi dela 2011 Elektro Sprotno dopolnjevanje"/>
  </tableColumns>
  <tableStyleInfo name="TableStyleMedium18"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69801980-1121-4BE6-AAC2-3AF14ADF1B8D}" name="TabelaERS2.2" displayName="TabelaERS2.2" ref="A62:D66" totalsRowCount="1" headerRowDxfId="2371" dataDxfId="2369" totalsRowDxfId="2368" headerRowBorderDxfId="2370" dataCellStyle="Normal_Programi dela 2011 Elektro Sprotno dopolnjevanje">
  <tableColumns count="4">
    <tableColumn id="1" xr3:uid="{2C3DCCEE-6135-4E1B-8640-41078040C1AD}" name="Referenčna oznaka" totalsRowLabel="Skupno število" dataDxfId="2367" totalsRowDxfId="2366" dataCellStyle="Normal_Programi dela 2011 Elektro Sprotno dopolnjevanje"/>
    <tableColumn id="2" xr3:uid="{FAC0B0FA-D961-4EC2-B192-0A8AA63E4753}" name="Strani" totalsRowFunction="sum" dataDxfId="2365" totalsRowDxfId="2364" dataCellStyle="Normal_Programi dela 2011 Elektro Sprotno dopolnjevanje"/>
    <tableColumn id="3" xr3:uid="{6D1651EA-0E97-437A-9306-820C2232295E}" name="Naslov" totalsRowFunction="count" dataDxfId="2363" totalsRowDxfId="2362" dataCellStyle="Normal_Programi dela 2011 Elektro Sprotno dopolnjevanje"/>
    <tableColumn id="4" xr3:uid="{3032D859-BA07-4B4B-B974-22F58C7BF7F7}" name="Opomba" dataDxfId="2361" totalsRowDxfId="2360" dataCellStyle="Normal_Programi dela 2011 Elektro Sprotno dopolnjevanje"/>
  </tableColumns>
  <tableStyleInfo name="TableStyleMedium18"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381B31CD-AB8E-4197-B97A-503125FE0A02}" name="TabelaERS2.3" displayName="TabelaERS2.3" ref="A69:D73" totalsRowCount="1" headerRowDxfId="2359" dataDxfId="2357" totalsRowDxfId="2356" headerRowBorderDxfId="2358" dataCellStyle="Normal_Programi dela 2011 Elektro Sprotno dopolnjevanje">
  <tableColumns count="4">
    <tableColumn id="1" xr3:uid="{3611E50E-7799-4F37-A67D-24BAE49BF8C3}" name="Referenčna oznaka" totalsRowLabel="Skupno število" dataDxfId="2355" totalsRowDxfId="2354" dataCellStyle="Normal_Programi dela 2011 Elektro Sprotno dopolnjevanje"/>
    <tableColumn id="2" xr3:uid="{6407DC60-4F14-4697-B0F7-01D2418DC033}" name="Strani" totalsRowFunction="sum" dataDxfId="2353" totalsRowDxfId="2352" dataCellStyle="Normal_Programi dela 2011 Elektro Sprotno dopolnjevanje"/>
    <tableColumn id="3" xr3:uid="{FD2D3357-BF28-44C5-A764-D8A50A60AB1A}" name="Naslov" totalsRowFunction="count" dataDxfId="2351" totalsRowDxfId="2350" dataCellStyle="Normal_Programi dela 2011 Elektro Sprotno dopolnjevanje"/>
    <tableColumn id="4" xr3:uid="{009E0139-008E-497B-BA5F-529B20761348}" name="Opomba" dataDxfId="2349" totalsRowDxfId="2348" dataCellStyle="Normal_Programi dela 2011 Elektro Sprotno dopolnjevanje"/>
  </tableColumns>
  <tableStyleInfo name="TableStyleMedium18"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EF2C553D-061A-4440-B349-1968D7F9E1C6}" name="TabelaERS3.1" displayName="TabelaERS3.1" ref="A77:D81" totalsRowCount="1" headerRowDxfId="2347" dataDxfId="2345" totalsRowDxfId="2344" headerRowBorderDxfId="2346" dataCellStyle="Normal_Programi dela 2011 Elektro Sprotno dopolnjevanje">
  <tableColumns count="4">
    <tableColumn id="1" xr3:uid="{E93FD5D0-E118-4D3D-8AAE-D503645E3730}" name="Referenčna oznaka" totalsRowLabel="Skupno število" dataDxfId="2343" totalsRowDxfId="2342" dataCellStyle="Normal_Programi dela 2011 Elektro Sprotno dopolnjevanje"/>
    <tableColumn id="2" xr3:uid="{5C423DF8-A27F-4AB9-A4AD-A680DF2C525F}" name="Strani" totalsRowFunction="sum" dataDxfId="2341" totalsRowDxfId="2340" dataCellStyle="Normal_Programi dela 2011 Elektro Sprotno dopolnjevanje"/>
    <tableColumn id="3" xr3:uid="{4D3335FF-5223-4ADB-95DE-1519FF80ABC5}" name="Naslov" totalsRowFunction="count" dataDxfId="2339" totalsRowDxfId="2338" dataCellStyle="Normal_Programi dela 2011 Elektro Sprotno dopolnjevanje"/>
    <tableColumn id="4" xr3:uid="{A32D8B65-FE46-4DA1-8091-D6260A6161CD}" name="Opomba" dataDxfId="2337" totalsRowDxfId="2336" dataCellStyle="Normal_Programi dela 2011 Elektro Sprotno dopolnjevanje"/>
  </tableColumns>
  <tableStyleInfo name="TableStyleMedium18"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F508D53F-82A9-4D16-A73C-D650043F77DF}" name="TabelaERS4" displayName="TabelaERS4" ref="A91:D95" totalsRowCount="1" headerRowDxfId="2335" dataDxfId="2333" totalsRowDxfId="2331" headerRowBorderDxfId="2334" tableBorderDxfId="2332" headerRowCellStyle="Normal_Programi dela 2011 Elektro Sprotno dopolnjevanje" dataCellStyle="Normal_Programi dela 2011 Elektro Sprotno dopolnjevanje">
  <tableColumns count="4">
    <tableColumn id="4" xr3:uid="{0A484BFE-C297-449C-A98D-26851FD3E0A1}" name="Strokovnjaki" totalsRowLabel="Skupno število" dataDxfId="2330" totalsRowDxfId="2329" dataCellStyle="Normal_Programi dela 2011 Elektro Sprotno dopolnjevanje"/>
    <tableColumn id="3" xr3:uid="{8E46C647-3E5D-4636-9BAF-E7E7C51474CF}" name="TDT" totalsRowFunction="count" dataDxfId="2328" totalsRowDxfId="2327" dataCellStyle="Normal_Programi dela 2011 Elektro Sprotno dopolnjevanje"/>
    <tableColumn id="1" xr3:uid="{94016394-5F59-456F-A88B-AA556CD62AA3}" name="Ime TDT" dataDxfId="2326" totalsRowDxfId="2325" dataCellStyle="Normal_Programi dela 2011 Elektro Sprotno dopolnjevanje"/>
    <tableColumn id="2" xr3:uid="{205D1048-0AE9-4C99-B492-853AEFE935D7}" name="Opomba" dataDxfId="2324" totalsRowDxfId="2323" dataCellStyle="Normal_Programi dela 2011 Elektro Sprotno dopolnjevanje"/>
  </tableColumns>
  <tableStyleInfo name="TableStyleMedium18"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7E64866C-5E18-4E61-A0D2-5FA911746C08}" name="TabelaERS2.1" displayName="TabelaERS2.1" ref="A21:E59" totalsRowCount="1" headerRowDxfId="2322" dataDxfId="2321" totalsRowDxfId="2320" headerRowCellStyle="Normal_Programi dela 2011 Elektro Sprotno dopolnjevanje" dataCellStyle="Normal_Programi dela 2011 Elektro Sprotno dopolnjevanje">
  <tableColumns count="5">
    <tableColumn id="4" xr3:uid="{6D9EBDF1-12FF-46E4-BE90-60D8532C9CC8}" name="Izvorni TC,SC" totalsRowLabel="Skupno število" dataDxfId="2319" totalsRowDxfId="2318" dataCellStyle="Normal_Programi dela 2011 Elektro Sprotno dopolnjevanje"/>
    <tableColumn id="1" xr3:uid="{8A440E34-4EFC-4C69-AB49-7CF4D49387C8}" name="Številka projekta" totalsRowFunction="count" dataDxfId="2317" totalsRowDxfId="2316" dataCellStyle="Normal_Programi dela 2011 Elektro Sprotno dopolnjevanje"/>
    <tableColumn id="2" xr3:uid="{E360AC3A-0C42-4628-B4E9-071AAF4680BE}" name="Referenčna oznaka" dataDxfId="2315" totalsRowDxfId="2314" dataCellStyle="Normal_Programi dela 2011 Elektro Sprotno dopolnjevanje"/>
    <tableColumn id="3" xr3:uid="{D1BB4215-11A3-44D4-85C8-90372C420633}" name="Stopnja" dataDxfId="2313" totalsRowDxfId="2312" dataCellStyle="Normal_Programi dela 2011 Elektro Sprotno dopolnjevanje"/>
    <tableColumn id="5" xr3:uid="{73D685B7-A9A0-46A0-BB3F-834313E3A131}" name="Naslov" dataDxfId="2311" totalsRowDxfId="2310" dataCellStyle="Normal_Programi dela 2011 Elektro Sprotno dopolnjevanje"/>
  </tableColumns>
  <tableStyleInfo name="TableStyleMedium18"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C35D5A9C-1146-4914-9ECF-5956490F2E2B}" name="TabelaERS1" displayName="TabelaERS1" ref="A13:E16" totalsRowCount="1" headerRowDxfId="2309" dataDxfId="2308" totalsRowDxfId="2307" dataCellStyle="Normal_Programi dela 2011 Elektro Sprotno dopolnjevanje">
  <tableColumns count="5">
    <tableColumn id="2" xr3:uid="{37BB174E-2F09-4229-8DD6-C64DB23AA6D6}" name="Organizacija" totalsRowLabel="Skupno število" dataDxfId="2306" totalsRowDxfId="2305" dataCellStyle="Normal_Programi dela 2011 Elektro Sprotno dopolnjevanje"/>
    <tableColumn id="1" xr3:uid="{00D0918A-D2EC-40DB-8D93-8868862CC35C}" name="Oznaka tujega TC, SC" totalsRowFunction="count" dataDxfId="2304" totalsRowDxfId="2303"/>
    <tableColumn id="3" xr3:uid="{15AC7551-3675-4F1D-B77C-706DC4F52022}" name="Ime tujega TC, SC" dataDxfId="2302" totalsRowDxfId="2301" dataCellStyle="Normal_Programi dela 2011 Elektro Sprotno dopolnjevanje"/>
    <tableColumn id="4" xr3:uid="{360B8A58-CBF2-4A30-A0EF-F82EE2FB3C70}" name="Status članstva" dataDxfId="2300" totalsRowDxfId="2299" dataCellStyle="Normal_Programi dela 2011 Elektro Sprotno dopolnjevanje"/>
    <tableColumn id="5" xr3:uid="{57AEC009-69A1-4FBB-BC1E-B3DE6EA06BAE}" name="Datum statusa" dataDxfId="2298" totalsRowDxfId="2297" dataCellStyle="Normal_Programi dela 2011 Elektro Sprotno dopolnjevanje"/>
  </tableColumns>
  <tableStyleInfo name="TableStyleMedium18"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E6D55D04-E926-4754-807C-F03D0590CB45}" name="TabelaERS3.2" displayName="TabelaERS3.2" ref="A84:D88" totalsRowCount="1" headerRowDxfId="2296" dataDxfId="2294" totalsRowDxfId="2293" headerRowBorderDxfId="2295" dataCellStyle="Normal_Programi dela 2011 Elektro Sprotno dopolnjevanje">
  <tableColumns count="4">
    <tableColumn id="1" xr3:uid="{F4A3D560-7E10-47DD-9CE8-7C9BEEBFEDBA}" name="Referenčna oznaka" totalsRowLabel="Skupno število" dataDxfId="2292" totalsRowDxfId="2291" dataCellStyle="Normal_Programi dela 2011 Elektro Sprotno dopolnjevanje"/>
    <tableColumn id="2" xr3:uid="{F6B0BD51-02C6-4C58-812A-C325C55DB994}" name="Strani" totalsRowFunction="sum" dataDxfId="2290" totalsRowDxfId="2289" dataCellStyle="Normal_Programi dela 2011 Elektro Sprotno dopolnjevanje"/>
    <tableColumn id="3" xr3:uid="{CDFE0403-D938-4479-B2AE-8BF90DE4C452}" name="Naslov" totalsRowFunction="count" dataDxfId="2288" totalsRowDxfId="2287" dataCellStyle="Normal_Programi dela 2011 Elektro Sprotno dopolnjevanje"/>
    <tableColumn id="4" xr3:uid="{FA2E73D0-4380-482E-B3BB-AF28C0395583}" name="Opomba" dataDxfId="2286" totalsRowDxfId="2285" dataCellStyle="Normal_Programi dela 2011 Elektro Sprotno dopolnjevanje"/>
  </tableColumns>
  <tableStyleInfo name="TableStyleMedium18"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1BD5200-9295-4439-B391-B48E0804A861}" name="TabelaETR2.2" displayName="TabelaETR2.2" ref="A36:D40" totalsRowCount="1" headerRowDxfId="2284" dataDxfId="2282" totalsRowDxfId="2281" headerRowBorderDxfId="2283" dataCellStyle="Normal_Programi dela 2011 Elektro Sprotno dopolnjevanje">
  <tableColumns count="4">
    <tableColumn id="1" xr3:uid="{2FBCDB5B-3D13-494A-83E6-C61D87425398}" name="Referenčna oznaka" totalsRowLabel="Skupno število" dataDxfId="2280" totalsRowDxfId="2279" dataCellStyle="Normal_Programi dela 2011 Elektro Sprotno dopolnjevanje"/>
    <tableColumn id="2" xr3:uid="{AE075195-0DF2-40E5-8B92-427E8802A5CA}" name="Strani" totalsRowFunction="sum" dataDxfId="2278" totalsRowDxfId="2277" dataCellStyle="Normal_Programi dela 2011 Elektro Sprotno dopolnjevanje"/>
    <tableColumn id="3" xr3:uid="{8063686D-CBE5-4192-AE85-508FA764D3FE}" name="Naslov" totalsRowFunction="count" dataDxfId="2276" totalsRowDxfId="2275" dataCellStyle="Normal_Programi dela 2011 Elektro Sprotno dopolnjevanje"/>
    <tableColumn id="4" xr3:uid="{58AE1B64-D0BD-4346-83BE-C30DE8FC540E}" name="Opomba" dataDxfId="2274" totalsRowDxfId="2273" dataCellStyle="Normal_Programi dela 2011 Elektro Sprotno dopolnjevanje"/>
  </tableColumns>
  <tableStyleInfo name="TableStyleMedium18"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D28DE091-385D-4EC1-B42D-32FD04E11CA3}" name="TabelaETR2.3" displayName="TabelaETR2.3" ref="A43:D47" totalsRowCount="1" headerRowDxfId="2272" dataDxfId="2270" totalsRowDxfId="2269" headerRowBorderDxfId="2271" dataCellStyle="Normal_Programi dela 2011 Elektro Sprotno dopolnjevanje">
  <tableColumns count="4">
    <tableColumn id="1" xr3:uid="{35B394C6-7B19-47A0-AD49-0835D808F3D6}" name="Referenčna oznaka" totalsRowLabel="Skupno število" dataDxfId="2268" totalsRowDxfId="2267" dataCellStyle="Normal_Programi dela 2011 Elektro Sprotno dopolnjevanje"/>
    <tableColumn id="2" xr3:uid="{4B3C5EB7-1BDA-4AAD-83B0-D608917B7A9C}" name="Strani" totalsRowFunction="sum" dataDxfId="2266" totalsRowDxfId="2265" dataCellStyle="Normal_Programi dela 2011 Elektro Sprotno dopolnjevanje"/>
    <tableColumn id="3" xr3:uid="{42DDC173-D4CE-4B03-AE7A-50CB36DBFDDC}" name="Naslov" totalsRowFunction="count" dataDxfId="2264" totalsRowDxfId="2263" dataCellStyle="Normal_Programi dela 2011 Elektro Sprotno dopolnjevanje"/>
    <tableColumn id="4" xr3:uid="{183E2799-9C4E-481F-A094-BF0F905F5156}" name="Opomba" dataDxfId="2262" totalsRowDxfId="2261" dataCellStyle="Normal_Programi dela 2011 Elektro Sprotno dopolnjevanje"/>
  </tableColumns>
  <tableStyleInfo name="TableStyleMedium1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2AB550F0-982B-43CD-BB8D-B671F02DF4CF}" name="TabelaBLC2.2" displayName="TabelaBLC2.2" ref="A33:D37" totalsRowCount="1" headerRowDxfId="3140" dataDxfId="3138" totalsRowDxfId="3137" headerRowBorderDxfId="3139" dataCellStyle="Normal_Programi dela 2011 Elektro Sprotno dopolnjevanje">
  <tableColumns count="4">
    <tableColumn id="1" xr3:uid="{97D197F1-A4BF-458E-AA48-8137F5D97FF6}" name="Referenčna oznaka" totalsRowLabel="Skupno število" dataDxfId="3136" totalsRowDxfId="3135" dataCellStyle="Normal_Programi dela 2011 Elektro Sprotno dopolnjevanje"/>
    <tableColumn id="2" xr3:uid="{A9BC1D6A-0103-4AAC-A8E6-289AFCC6AC78}" name="Strani" totalsRowFunction="sum" dataDxfId="3134" totalsRowDxfId="3133" dataCellStyle="Normal_Programi dela 2011 Elektro Sprotno dopolnjevanje"/>
    <tableColumn id="3" xr3:uid="{E5B44970-B717-451A-95A7-D133C421498E}" name="Naslov" totalsRowFunction="count" dataDxfId="3132" totalsRowDxfId="3131" dataCellStyle="Normal_Programi dela 2011 Elektro Sprotno dopolnjevanje"/>
    <tableColumn id="4" xr3:uid="{8430A4BE-EB43-4F88-8E78-2B7F04C48715}" name="Opomba" dataDxfId="3130" totalsRowDxfId="3129" dataCellStyle="Normal_Programi dela 2011 Elektro Sprotno dopolnjevanje"/>
  </tableColumns>
  <tableStyleInfo name="TableStyleMedium18"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EFDC7F56-73EB-4B5C-BB5D-6EE71E000D4F}" name="TabelaETR3.1" displayName="TabelaETR3.1" ref="A51:D55" totalsRowCount="1" headerRowDxfId="2260" dataDxfId="2258" totalsRowDxfId="2257" headerRowBorderDxfId="2259" dataCellStyle="Normal_Programi dela 2011 Elektro Sprotno dopolnjevanje">
  <tableColumns count="4">
    <tableColumn id="1" xr3:uid="{13F4A57D-D15E-4CE8-BBC7-C4733E61A77E}" name="Referenčna oznaka" totalsRowLabel="Skupno število" dataDxfId="2256" totalsRowDxfId="2255" dataCellStyle="Normal_Programi dela 2011 Elektro Sprotno dopolnjevanje"/>
    <tableColumn id="2" xr3:uid="{97431463-EC38-4E3A-B343-05216D46D90B}" name="Strani" totalsRowFunction="sum" dataDxfId="2254" totalsRowDxfId="2253" dataCellStyle="Normal_Programi dela 2011 Elektro Sprotno dopolnjevanje"/>
    <tableColumn id="3" xr3:uid="{A225CE6F-E930-42F1-961D-954C682FEAE1}" name="Naslov" totalsRowFunction="count" dataDxfId="2252" totalsRowDxfId="2251" dataCellStyle="Normal_Programi dela 2011 Elektro Sprotno dopolnjevanje"/>
    <tableColumn id="4" xr3:uid="{52525215-70C9-4E64-95BF-FF25D59796D9}" name="Opomba" dataDxfId="2250" totalsRowDxfId="2249" dataCellStyle="Normal_Programi dela 2011 Elektro Sprotno dopolnjevanje"/>
  </tableColumns>
  <tableStyleInfo name="TableStyleMedium18"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67DD4079-47CF-4F14-891D-9EF277296735}" name="TabelaETR4" displayName="TabelaETR4" ref="A65:D68" totalsRowCount="1" headerRowDxfId="2248" dataDxfId="2246" totalsRowDxfId="2244" headerRowBorderDxfId="2247" tableBorderDxfId="2245" headerRowCellStyle="Normal_Programi dela 2011 Elektro Sprotno dopolnjevanje" dataCellStyle="Normal_Programi dela 2011 Elektro Sprotno dopolnjevanje">
  <tableColumns count="4">
    <tableColumn id="4" xr3:uid="{6008181D-4F01-4DD6-865A-7949664212B4}" name="Strokovnjaki" totalsRowLabel="Skupno število" dataDxfId="2243" totalsRowDxfId="80" dataCellStyle="Normal_Programi dela 2011 Elektro Sprotno dopolnjevanje"/>
    <tableColumn id="3" xr3:uid="{A9CFA2FB-B64C-4891-B11A-0C2590CD7EE5}" name="TDT" totalsRowFunction="count" dataDxfId="2242" totalsRowDxfId="79" dataCellStyle="Normal_Programi dela 2011 Elektro Sprotno dopolnjevanje"/>
    <tableColumn id="1" xr3:uid="{9A5F3177-3487-43C1-B97C-AC4689D3E191}" name="Ime TDT" dataDxfId="2241" totalsRowDxfId="78" dataCellStyle="Normal_Programi dela 2011 Elektro Sprotno dopolnjevanje"/>
    <tableColumn id="2" xr3:uid="{D6CEDD20-BC26-4AB0-9C20-109DD24B0CC5}" name="Opomba" dataDxfId="2240" totalsRowDxfId="77" dataCellStyle="Normal_Programi dela 2011 Elektro Sprotno dopolnjevanje"/>
  </tableColumns>
  <tableStyleInfo name="TableStyleMedium18"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B16614F4-E3DF-49A0-8E2B-9A96B59861AE}" name="TabelaETR2.1" displayName="TabelaETR2.1" ref="A21:E33" totalsRowCount="1" headerRowDxfId="2239" dataDxfId="2238" totalsRowDxfId="2237" headerRowCellStyle="Normal_Programi dela 2011 Elektro Sprotno dopolnjevanje" dataCellStyle="Normal_Programi dela 2011 Elektro Sprotno dopolnjevanje">
  <tableColumns count="5">
    <tableColumn id="4" xr3:uid="{E55097F4-71D0-43D5-BAB8-896BCDC1A9D7}" name="Izvorni TC,SC" totalsRowLabel="Skupno število" dataDxfId="2236" totalsRowDxfId="2235" dataCellStyle="Normal_Programi dela 2011 Elektro Sprotno dopolnjevanje"/>
    <tableColumn id="1" xr3:uid="{CC9F65CE-52EC-443E-8AB0-583359148D03}" name="Številka projekta" totalsRowFunction="count" dataDxfId="2234" totalsRowDxfId="2233" dataCellStyle="Normal_Programi dela 2011 Elektro Sprotno dopolnjevanje"/>
    <tableColumn id="2" xr3:uid="{45EB1DC7-D374-4F9A-92D8-11E4C911814C}" name="Referenčna oznaka" dataDxfId="2232" totalsRowDxfId="2231" dataCellStyle="Normal_Programi dela 2011 Elektro Sprotno dopolnjevanje"/>
    <tableColumn id="3" xr3:uid="{CEC8FAE1-CED4-49E7-9AB3-4068DF9128C6}" name="Stopnja" dataDxfId="2230" totalsRowDxfId="2229" dataCellStyle="Normal_Programi dela 2011 Elektro Sprotno dopolnjevanje"/>
    <tableColumn id="5" xr3:uid="{16104CCC-1EED-4078-B8E0-5F2D3BCD5BE9}" name="Naslov" dataDxfId="2228" totalsRowDxfId="2227" dataCellStyle="Normal_Programi dela 2011 Elektro Sprotno dopolnjevanje"/>
  </tableColumns>
  <tableStyleInfo name="TableStyleMedium18"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FF7F8FA6-C82F-458F-9D08-941411CFBE8A}" name="TabelaETR1" displayName="TabelaETR1" ref="A13:E16" totalsRowCount="1" headerRowDxfId="2226" dataDxfId="2225" totalsRowDxfId="2224" dataCellStyle="Normal_Programi dela 2011 Elektro Sprotno dopolnjevanje">
  <tableColumns count="5">
    <tableColumn id="2" xr3:uid="{28EF9807-11CD-4ED5-AE77-3EDAD1C6970B}" name="Organizacija" totalsRowLabel="Skupno število" dataDxfId="2223" totalsRowDxfId="2222" dataCellStyle="Normal_Programi dela 2011 Elektro Sprotno dopolnjevanje"/>
    <tableColumn id="1" xr3:uid="{F5402FCD-954B-411F-BECD-48C49092ACDD}" name="Oznaka tujega TC, SC" totalsRowFunction="count" dataDxfId="2221" totalsRowDxfId="2220"/>
    <tableColumn id="3" xr3:uid="{AE94ECC8-6DCB-4840-AB2B-706CBD2D5A02}" name="Ime tujega TC, SC" dataDxfId="2219" totalsRowDxfId="2218" dataCellStyle="Normal_Programi dela 2011 Elektro Sprotno dopolnjevanje"/>
    <tableColumn id="4" xr3:uid="{04659512-D1E8-405E-BD0E-432AB8D1ACEB}" name="Status članstva" dataDxfId="2217" totalsRowDxfId="2216" dataCellStyle="Normal_Programi dela 2011 Elektro Sprotno dopolnjevanje"/>
    <tableColumn id="5" xr3:uid="{32699409-FA4D-4B02-B172-817C7108784F}" name="Datum statusa" dataDxfId="2215" totalsRowDxfId="2214" dataCellStyle="Normal_Programi dela 2011 Elektro Sprotno dopolnjevanje"/>
  </tableColumns>
  <tableStyleInfo name="TableStyleMedium18"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0E3D2CF8-FA18-4B87-A94B-BC14E108CB40}" name="TabelaETR3.2" displayName="TabelaETR3.2" ref="A58:D62" totalsRowCount="1" headerRowDxfId="2213" dataDxfId="2211" totalsRowDxfId="2210" headerRowBorderDxfId="2212" dataCellStyle="Normal_Programi dela 2011 Elektro Sprotno dopolnjevanje">
  <tableColumns count="4">
    <tableColumn id="1" xr3:uid="{B799C011-F5DD-41AE-90AE-21B55FCBFB91}" name="Referenčna oznaka" totalsRowLabel="Skupno število" dataDxfId="2209" totalsRowDxfId="2208" dataCellStyle="Normal_Programi dela 2011 Elektro Sprotno dopolnjevanje"/>
    <tableColumn id="2" xr3:uid="{672FC014-7643-44C0-942D-375611E44385}" name="Strani" totalsRowFunction="sum" dataDxfId="2207" totalsRowDxfId="2206" dataCellStyle="Normal_Programi dela 2011 Elektro Sprotno dopolnjevanje"/>
    <tableColumn id="3" xr3:uid="{B2C14732-FB51-4B03-8520-3F8B48E89804}" name="Naslov" totalsRowFunction="count" dataDxfId="2205" totalsRowDxfId="2204" dataCellStyle="Normal_Programi dela 2011 Elektro Sprotno dopolnjevanje"/>
    <tableColumn id="4" xr3:uid="{D17C3A67-6F66-4C9B-811B-62CAFDB6681F}" name="Opomba" dataDxfId="2203" totalsRowDxfId="2202" dataCellStyle="Normal_Programi dela 2011 Elektro Sprotno dopolnjevanje"/>
  </tableColumns>
  <tableStyleInfo name="TableStyleMedium18"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560CC1E7-4106-4D87-90EA-BFDCF501A61C}" name="TabelaEVA2.2" displayName="TabelaEVA2.2" ref="A53:D57" totalsRowCount="1" headerRowDxfId="2201" dataDxfId="2199" totalsRowDxfId="2198" headerRowBorderDxfId="2200" dataCellStyle="Normal_Programi dela 2011 Elektro Sprotno dopolnjevanje">
  <tableColumns count="4">
    <tableColumn id="1" xr3:uid="{2A8ECCF6-9D97-4B9A-B2D0-7FC80A3C84CE}" name="Referenčna oznaka" totalsRowLabel="Skupno število" dataDxfId="2197" totalsRowDxfId="2196" dataCellStyle="Normal_Programi dela 2011 Elektro Sprotno dopolnjevanje"/>
    <tableColumn id="2" xr3:uid="{125322D7-86B0-4568-91F5-9AA139AEB5B7}" name="Strani" totalsRowFunction="sum" dataDxfId="2195" totalsRowDxfId="2194" dataCellStyle="Normal_Programi dela 2011 Elektro Sprotno dopolnjevanje"/>
    <tableColumn id="3" xr3:uid="{0D197DFC-5C2D-4F84-AEC3-15F88FDC52E8}" name="Naslov" totalsRowFunction="count" dataDxfId="2193" totalsRowDxfId="2192" dataCellStyle="Normal_Programi dela 2011 Elektro Sprotno dopolnjevanje"/>
    <tableColumn id="4" xr3:uid="{6A0A9E2D-6EB3-44B4-9B18-827A18B4F553}" name="Opomba" dataDxfId="2191" totalsRowDxfId="2190" dataCellStyle="Normal_Programi dela 2011 Elektro Sprotno dopolnjevanje"/>
  </tableColumns>
  <tableStyleInfo name="TableStyleMedium18"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F387C41C-1A87-4A74-B172-2B5E62FEC1A1}" name="TabelaEVA2.3" displayName="TabelaEVA2.3" ref="A60:D64" totalsRowCount="1" headerRowDxfId="2189" dataDxfId="2187" totalsRowDxfId="2186" headerRowBorderDxfId="2188" dataCellStyle="Normal_Programi dela 2011 Elektro Sprotno dopolnjevanje">
  <tableColumns count="4">
    <tableColumn id="1" xr3:uid="{A7D0D5CA-9760-4F92-90E9-7917A80E5965}" name="Referenčna oznaka" totalsRowLabel="Skupno število" dataDxfId="2185" totalsRowDxfId="2184" dataCellStyle="Normal_Programi dela 2011 Elektro Sprotno dopolnjevanje"/>
    <tableColumn id="2" xr3:uid="{365DDCD3-A494-4D1C-AF6A-867C8C8A7BCF}" name="Strani" totalsRowFunction="sum" dataDxfId="2183" totalsRowDxfId="2182" dataCellStyle="Normal_Programi dela 2011 Elektro Sprotno dopolnjevanje"/>
    <tableColumn id="3" xr3:uid="{0D66754A-1513-4C70-B799-4E2456D53AE7}" name="Naslov" totalsRowFunction="count" dataDxfId="2181" totalsRowDxfId="2180" dataCellStyle="Normal_Programi dela 2011 Elektro Sprotno dopolnjevanje"/>
    <tableColumn id="4" xr3:uid="{4D7C87F5-AC54-46DB-BD09-D060630CA171}" name="Opomba" dataDxfId="2179" totalsRowDxfId="2178" dataCellStyle="Normal_Programi dela 2011 Elektro Sprotno dopolnjevanje"/>
  </tableColumns>
  <tableStyleInfo name="TableStyleMedium18"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B05FC7B2-285A-48D6-9F6B-5E6506FC7E40}" name="TabelaEVA3.1" displayName="TabelaEVA3.1" ref="A68:D72" totalsRowCount="1" headerRowDxfId="2177" dataDxfId="2175" totalsRowDxfId="2174" headerRowBorderDxfId="2176" dataCellStyle="Normal_Programi dela 2011 Elektro Sprotno dopolnjevanje">
  <tableColumns count="4">
    <tableColumn id="1" xr3:uid="{A04A3643-C80A-4B96-99AF-967725CD83C1}" name="Referenčna oznaka" totalsRowLabel="Skupno število" dataDxfId="2173" totalsRowDxfId="2172" dataCellStyle="Normal_Programi dela 2011 Elektro Sprotno dopolnjevanje"/>
    <tableColumn id="2" xr3:uid="{B891F68B-967F-4C2A-AD8A-D4E6CE8E1DEA}" name="Strani" totalsRowFunction="sum" dataDxfId="2171" totalsRowDxfId="2170" dataCellStyle="Normal_Programi dela 2011 Elektro Sprotno dopolnjevanje"/>
    <tableColumn id="3" xr3:uid="{8D3BC231-66CB-421C-9101-EFCF69B9E98E}" name="Naslov" totalsRowFunction="count" dataDxfId="2169" totalsRowDxfId="2168" dataCellStyle="Normal_Programi dela 2011 Elektro Sprotno dopolnjevanje"/>
    <tableColumn id="4" xr3:uid="{0BC5E5EA-F74D-4205-950B-8DEA6E40E21D}" name="Opomba" dataDxfId="2167" totalsRowDxfId="2166" dataCellStyle="Normal_Programi dela 2011 Elektro Sprotno dopolnjevanje"/>
  </tableColumns>
  <tableStyleInfo name="TableStyleMedium18"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FA1BF96E-FA4B-485A-A00E-12D04EE48474}" name="TabelaEVA4" displayName="TabelaEVA4" ref="A82:D96" totalsRowCount="1" headerRowDxfId="2165" dataDxfId="2163" totalsRowDxfId="2161" headerRowBorderDxfId="2164" tableBorderDxfId="2162" headerRowCellStyle="Normal_Programi dela 2011 Elektro Sprotno dopolnjevanje" dataCellStyle="Normal_Programi dela 2011 Elektro Sprotno dopolnjevanje">
  <tableColumns count="4">
    <tableColumn id="4" xr3:uid="{D1C3FA87-31BF-466E-960D-F2D4D93B7F12}" name="Strokovnjaki" totalsRowLabel="Skupno število" dataDxfId="2160" totalsRowDxfId="76" dataCellStyle="Normal_Programi dela 2011 Elektro Sprotno dopolnjevanje"/>
    <tableColumn id="3" xr3:uid="{F051ADC5-4962-4921-A1A4-5A3730528416}" name="TDT" totalsRowFunction="count" dataDxfId="2159" totalsRowDxfId="75" dataCellStyle="Normal_Programi dela 2011 Elektro Sprotno dopolnjevanje"/>
    <tableColumn id="1" xr3:uid="{B33002EC-4215-4320-94E9-A5D3912E7342}" name="Ime TDT" dataDxfId="2158" totalsRowDxfId="74" dataCellStyle="Normal_Programi dela 2011 Elektro Sprotno dopolnjevanje"/>
    <tableColumn id="2" xr3:uid="{AC26CEEE-4758-4940-91AD-23C4638C2C5D}" name="Opomba" dataDxfId="2157" totalsRowDxfId="73" dataCellStyle="Normal_Programi dela 2011 Elektro Sprotno dopolnjevanje"/>
  </tableColumns>
  <tableStyleInfo name="TableStyleMedium18"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03028D1B-AC19-4B1B-9F35-A977709EC5FB}" name="TabelaEVA2.1" displayName="TabelaEVA2.1" ref="A28:E50" totalsRowCount="1" headerRowDxfId="2156" dataDxfId="2155" totalsRowDxfId="2154" headerRowCellStyle="Normal_Programi dela 2011 Elektro Sprotno dopolnjevanje" dataCellStyle="Normal_Programi dela 2011 Elektro Sprotno dopolnjevanje">
  <tableColumns count="5">
    <tableColumn id="4" xr3:uid="{DB020F90-FAAC-4BFC-9645-DE7F100F62D2}" name="Izvorni TC,SC" totalsRowLabel="Skupno število" dataDxfId="2153" totalsRowDxfId="2152" dataCellStyle="Normal_Programi dela 2011 Elektro Sprotno dopolnjevanje"/>
    <tableColumn id="1" xr3:uid="{89F396C2-F2C4-4016-9420-28DD5F38C724}" name="Številka projekta" totalsRowFunction="count" dataDxfId="2151" totalsRowDxfId="2150" dataCellStyle="Normal_Programi dela 2011 Elektro Sprotno dopolnjevanje"/>
    <tableColumn id="2" xr3:uid="{43D188C4-1BD2-4EDE-B9AD-7839D89A1791}" name="Referenčna oznaka" dataDxfId="2149" totalsRowDxfId="2148" dataCellStyle="Normal_Programi dela 2011 Elektro Sprotno dopolnjevanje"/>
    <tableColumn id="3" xr3:uid="{D5230621-A7EC-4BB3-AE6E-5CC1D575F781}" name="Stopnja" dataDxfId="2147" totalsRowDxfId="2146" dataCellStyle="Normal_Programi dela 2011 Elektro Sprotno dopolnjevanje"/>
    <tableColumn id="5" xr3:uid="{756A029A-29AC-4545-87DB-4391D804E007}" name="Naslov" totalsRowFunction="count" dataDxfId="2145" totalsRowDxfId="2144" dataCellStyle="Normal_Programi dela 2011 Elektro Sprotno dopolnjevanje"/>
  </tableColumns>
  <tableStyleInfo name="TableStyleMedium1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EA3F4EAD-6ABA-431C-8B59-24A00C70DA47}" name="TabelaBLC2.3" displayName="TabelaBLC2.3" ref="A40:D44" totalsRowCount="1" headerRowDxfId="3128" dataDxfId="3126" totalsRowDxfId="3125" headerRowBorderDxfId="3127" dataCellStyle="Normal_Programi dela 2011 Elektro Sprotno dopolnjevanje">
  <tableColumns count="4">
    <tableColumn id="1" xr3:uid="{61300BD3-B1BA-44DF-B8B6-6CBD713C0EB5}" name="Referenčna oznaka" totalsRowLabel="Skupno število" dataDxfId="3124" totalsRowDxfId="3123" dataCellStyle="Normal_Programi dela 2011 Elektro Sprotno dopolnjevanje"/>
    <tableColumn id="2" xr3:uid="{9E3FB6BB-85C6-47A9-A540-F80A91BC7212}" name="Strani" totalsRowFunction="sum" dataDxfId="3122" totalsRowDxfId="3121" dataCellStyle="Normal_Programi dela 2011 Elektro Sprotno dopolnjevanje"/>
    <tableColumn id="3" xr3:uid="{324C32C3-79D3-45BB-8E5F-465A925BF4E4}" name="Naslov" totalsRowFunction="count" dataDxfId="3120" totalsRowDxfId="3119" dataCellStyle="Normal_Programi dela 2011 Elektro Sprotno dopolnjevanje"/>
    <tableColumn id="4" xr3:uid="{62F0743C-44FC-4F0E-9C0C-9198AAB52E45}" name="Opomba" dataDxfId="3118" totalsRowDxfId="3117" dataCellStyle="Normal_Programi dela 2011 Elektro Sprotno dopolnjevanje"/>
  </tableColumns>
  <tableStyleInfo name="TableStyleMedium18"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CF04A571-449A-4D5B-B9D9-95B22BC5B2B0}" name="TabelaEVA1" displayName="TabelaEVA1" ref="A13:E23" totalsRowCount="1" headerRowDxfId="2143" dataDxfId="2142" totalsRowDxfId="2141" dataCellStyle="Normal_Programi dela 2011 Elektro Sprotno dopolnjevanje">
  <tableColumns count="5">
    <tableColumn id="2" xr3:uid="{1688A295-4EAB-4198-85A8-EBA36B3E7E49}" name="Organizacija" totalsRowLabel="Skupno število" dataDxfId="2140" totalsRowDxfId="2139" dataCellStyle="Normal_Programi dela 2011 Elektro Sprotno dopolnjevanje"/>
    <tableColumn id="1" xr3:uid="{0776CD52-5563-4145-9EB1-AAF16CBF844D}" name="Oznaka tujega TC, SC" totalsRowFunction="count" dataDxfId="2138" totalsRowDxfId="2137" dataCellStyle="Normal_Programi dela 2011 Elektro Sprotno dopolnjevanje"/>
    <tableColumn id="3" xr3:uid="{929E045C-0C4C-49A6-BBF0-69A61ED78D9B}" name="Ime tujega TC, SC" dataDxfId="2136" totalsRowDxfId="2135" dataCellStyle="Normal_Programi dela 2011 Elektro Sprotno dopolnjevanje"/>
    <tableColumn id="4" xr3:uid="{CD4100A4-A411-4045-B311-7F938C61CCB4}" name="Status članstva" dataDxfId="2134" totalsRowDxfId="2133" dataCellStyle="Normal_Programi dela 2011 Elektro Sprotno dopolnjevanje"/>
    <tableColumn id="5" xr3:uid="{35242295-F4D7-43B1-9762-C33B8B6A1A3C}" name="Datum statusa" dataDxfId="2132" totalsRowDxfId="2131" dataCellStyle="Normal_Programi dela 2011 Elektro Sprotno dopolnjevanje"/>
  </tableColumns>
  <tableStyleInfo name="TableStyleMedium18"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ABECF8D5-D524-4C53-A24C-744CAAEF5C88}" name="TabelaEVA3.2" displayName="TabelaEVA3.2" ref="A75:D79" totalsRowCount="1" headerRowDxfId="2130" dataDxfId="2128" totalsRowDxfId="2127" headerRowBorderDxfId="2129" dataCellStyle="Normal_Programi dela 2011 Elektro Sprotno dopolnjevanje">
  <tableColumns count="4">
    <tableColumn id="1" xr3:uid="{3B1C3943-FB0A-4B58-8A25-E0462D5BCFC4}" name="Referenčna oznaka" totalsRowLabel="Skupno število" dataDxfId="2126" totalsRowDxfId="2125" dataCellStyle="Normal_Programi dela 2011 Elektro Sprotno dopolnjevanje"/>
    <tableColumn id="2" xr3:uid="{7729915A-B68B-4BA6-9BCF-49449246D415}" name="Strani" totalsRowFunction="sum" dataDxfId="2124" totalsRowDxfId="2123" dataCellStyle="Normal_Programi dela 2011 Elektro Sprotno dopolnjevanje"/>
    <tableColumn id="3" xr3:uid="{A35501F9-4B31-4C90-A985-717D63E9FBD0}" name="Naslov" totalsRowFunction="count" dataDxfId="2122" totalsRowDxfId="2121" dataCellStyle="Normal_Programi dela 2011 Elektro Sprotno dopolnjevanje"/>
    <tableColumn id="4" xr3:uid="{847D897F-8E72-464D-878A-F1F9652D82A0}" name="Opomba" dataDxfId="2120" totalsRowDxfId="2119" dataCellStyle="Normal_Programi dela 2011 Elektro Sprotno dopolnjevanje"/>
  </tableColumns>
  <tableStyleInfo name="TableStyleMedium18"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BDC475CD-B4A5-444F-8302-14EF97A24C24}" name="TabelaEXP3.1" displayName="TabelaEXP3.1" ref="A120:D124" totalsRowCount="1" headerRowDxfId="2118" dataDxfId="2116" totalsRowDxfId="2115" headerRowBorderDxfId="2117" dataCellStyle="Normal_Programi dela 2011 Elektro Sprotno dopolnjevanje">
  <tableColumns count="4">
    <tableColumn id="1" xr3:uid="{8537DB39-DE9F-468F-8A4D-98DCA52EAA87}" name="Referenčna oznaka" totalsRowLabel="Skupno število" dataDxfId="2114" totalsRowDxfId="2113" dataCellStyle="Normal_Programi dela 2011 Elektro Sprotno dopolnjevanje"/>
    <tableColumn id="2" xr3:uid="{E307CCBB-5756-4AF3-8E22-248159E3809A}" name="Strani" totalsRowFunction="sum" dataDxfId="2112" totalsRowDxfId="2111" dataCellStyle="Normal_Programi dela 2011 Elektro Sprotno dopolnjevanje"/>
    <tableColumn id="3" xr3:uid="{5497038D-FEEF-4C54-BFC0-B740392CA9AD}" name="Naslov" totalsRowFunction="count" dataDxfId="2110" totalsRowDxfId="2109" dataCellStyle="Normal_Programi dela 2011 Elektro Sprotno dopolnjevanje"/>
    <tableColumn id="4" xr3:uid="{26E742CB-20B5-4CA2-920F-DD919C8EE74A}" name="Opomba" dataDxfId="2108" totalsRowDxfId="2107" dataCellStyle="Normal_Programi dela 2011 Elektro Sprotno dopolnjevanje"/>
  </tableColumns>
  <tableStyleInfo name="TableStyleMedium18"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CA9F636F-AAC0-4FD8-AA7D-A5DB0A96CD2C}" name="TabelaEXP4" displayName="TabelaEXP4" ref="A138:D142" totalsRowCount="1" headerRowDxfId="2106" dataDxfId="2104" totalsRowDxfId="2102" headerRowBorderDxfId="2105" tableBorderDxfId="2103" headerRowCellStyle="Normal_Programi dela 2011 Elektro Sprotno dopolnjevanje" dataCellStyle="Normal_Programi dela 2011 Elektro Sprotno dopolnjevanje">
  <tableColumns count="4">
    <tableColumn id="4" xr3:uid="{52168392-6798-438E-87BC-6BEADF82A52A}" name="Strokovnjaki" totalsRowLabel="Skupno število" dataDxfId="2101" totalsRowDxfId="2100" dataCellStyle="Normal_Programi dela 2011 Elektro Sprotno dopolnjevanje"/>
    <tableColumn id="3" xr3:uid="{F9D8F41A-0734-4120-A531-53EA90E6AA05}" name="TDT" totalsRowFunction="count" dataDxfId="2099" totalsRowDxfId="2098" dataCellStyle="Normal_Programi dela 2011 Elektro Sprotno dopolnjevanje"/>
    <tableColumn id="1" xr3:uid="{C04D6B52-36A9-42F9-B119-8048753F0202}" name="Ime TDT" dataDxfId="2097" totalsRowDxfId="2096" dataCellStyle="Normal_Programi dela 2011 Elektro Sprotno dopolnjevanje"/>
    <tableColumn id="2" xr3:uid="{9A4D3EEB-15AD-47CB-9E8A-5FC67DED8335}" name="Opomba" dataDxfId="2095" totalsRowDxfId="2094" dataCellStyle="Normal_Programi dela 2011 Elektro Sprotno dopolnjevanje"/>
  </tableColumns>
  <tableStyleInfo name="TableStyleMedium18"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1D31DA02-A24C-4CE3-AD45-E8B4F5953AC5}" name="TabelaEXP2.1" displayName="TabelaEXP2.1" ref="A31:G102" totalsRowCount="1" headerRowDxfId="2093" dataDxfId="2092" totalsRowDxfId="2091" headerRowCellStyle="Normal_Programi dela 2011 Elektro Sprotno dopolnjevanje" dataCellStyle="Normal_Programi dela 2011 Elektro Sprotno dopolnjevanje">
  <tableColumns count="7">
    <tableColumn id="4" xr3:uid="{808C2936-6230-4C4F-BC16-9CFA8FF4CC86}" name="Izvorni TC,SC" totalsRowLabel="Skupno število" dataDxfId="2090" totalsRowDxfId="2089" dataCellStyle="Normal_Programi dela 2011 Elektro Sprotno dopolnjevanje"/>
    <tableColumn id="1" xr3:uid="{02F36782-41D9-42B4-B3F2-8DDDB4AFFBA1}" name="Številka projekta" totalsRowFunction="count" dataDxfId="2088" totalsRowDxfId="2087" dataCellStyle="Normal_Programi dela 2011 Elektro Sprotno dopolnjevanje"/>
    <tableColumn id="2" xr3:uid="{EF1D5CE2-3489-404C-AC06-48AF91605D86}" name="Referenčna oznaka" dataDxfId="2086" totalsRowDxfId="2085" dataCellStyle="Normal_Programi dela 2011 Elektro Sprotno dopolnjevanje"/>
    <tableColumn id="3" xr3:uid="{315C14CF-09B5-4499-8FDE-D067C9C210DF}" name="Stopnja" dataDxfId="2084" totalsRowDxfId="2083" dataCellStyle="Normal_Programi dela 2011 Elektro Sprotno dopolnjevanje"/>
    <tableColumn id="5" xr3:uid="{47EEE2BD-8DB7-4011-A36A-E558F80DACD8}" name="Naslov" dataDxfId="2082" totalsRowDxfId="2081" dataCellStyle="Normal_Programi dela 2011 Elektro Sprotno dopolnjevanje"/>
    <tableColumn id="6" xr3:uid="{309CE455-2160-4469-B950-C543B1FFB0A7}" name="Stolpec1" dataDxfId="2080" totalsRowDxfId="2079" dataCellStyle="Normal_Programi dela 2011 Elektro Sprotno dopolnjevanje"/>
    <tableColumn id="7" xr3:uid="{CBF3E007-ED8D-4548-827E-EBC5F1B81334}" name="Stolpec2" dataDxfId="2078" totalsRowDxfId="2077" dataCellStyle="Normal_Programi dela 2011 Elektro Sprotno dopolnjevanje"/>
  </tableColumns>
  <tableStyleInfo name="TableStyleMedium18"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6B7628B6-34F8-41A0-A41C-C876A35851E5}" name="TabelaEXP1" displayName="TabelaEXP1" ref="A13:E26" totalsRowCount="1" headerRowDxfId="2076" dataDxfId="2075" totalsRowDxfId="2074" dataCellStyle="Normal_Programi dela 2011 Elektro Sprotno dopolnjevanje">
  <tableColumns count="5">
    <tableColumn id="2" xr3:uid="{172840D2-028F-4D4E-A7E2-8C0A171BC333}" name="Organizacija" totalsRowLabel="Skupno število" dataDxfId="2073" totalsRowDxfId="2072" dataCellStyle="Normal_Programi dela 2011 Elektro Sprotno dopolnjevanje"/>
    <tableColumn id="1" xr3:uid="{5E97F9A9-8790-4536-871C-356BA880F2ED}" name="Oznaka tujega TC, SC" totalsRowFunction="count" dataDxfId="2071" totalsRowDxfId="2070"/>
    <tableColumn id="3" xr3:uid="{DAD46B83-1B6C-46F4-8B0F-FAC6121A33EC}" name="Ime tujega TC, SC" dataDxfId="2069" totalsRowDxfId="2068" dataCellStyle="Normal_Programi dela 2011 Elektro Sprotno dopolnjevanje"/>
    <tableColumn id="4" xr3:uid="{70EF8D31-EAC1-47CB-B930-46A9E1E036F5}" name="Status članstva" dataDxfId="2067" totalsRowDxfId="2066" dataCellStyle="Normal_Programi dela 2011 Elektro Sprotno dopolnjevanje"/>
    <tableColumn id="5" xr3:uid="{02D076A1-5CAD-4051-9590-1742A8CAF8BA}" name="Datum statusa" dataDxfId="2065" totalsRowDxfId="2064" dataCellStyle="Normal_Programi dela 2011 Elektro Sprotno dopolnjevanje"/>
  </tableColumns>
  <tableStyleInfo name="TableStyleMedium18"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905A6C6E-F826-4540-9376-626054E86052}" name="TabelaEXP3.2" displayName="TabelaEXP3.2" ref="A127:D135" totalsRowCount="1" headerRowDxfId="2063" dataDxfId="2061" totalsRowDxfId="2060" headerRowBorderDxfId="2062" dataCellStyle="Normal_Programi dela 2011 Elektro Sprotno dopolnjevanje">
  <tableColumns count="4">
    <tableColumn id="1" xr3:uid="{44C0B387-E2E8-47EE-8E21-DCEE5B137C24}" name="Referenčna oznaka" totalsRowLabel="Skupno število" dataDxfId="2059" totalsRowDxfId="2058" dataCellStyle="Normal_Programi dela 2011 Elektro Sprotno dopolnjevanje"/>
    <tableColumn id="2" xr3:uid="{E46D2CDA-CE97-4DD2-A712-3725337A0DBB}" name="Strani" totalsRowFunction="sum" dataDxfId="2057" totalsRowDxfId="2056" dataCellStyle="Normal_Programi dela 2011 Elektro Sprotno dopolnjevanje"/>
    <tableColumn id="3" xr3:uid="{FEDF7BFD-FE75-4A2F-A0B2-4ABC8438DA14}" name="Naslov" totalsRowFunction="count" dataDxfId="2055" totalsRowDxfId="2054" dataCellStyle="Normal_Programi dela 2011 Elektro Sprotno dopolnjevanje"/>
    <tableColumn id="4" xr3:uid="{95A0C472-6095-42B0-BCE8-28CEA3579678}" name="Opomba" dataDxfId="2053" totalsRowDxfId="2052" dataCellStyle="Normal_Programi dela 2011 Elektro Sprotno dopolnjevanje"/>
  </tableColumns>
  <tableStyleInfo name="TableStyleMedium18"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4672CC31-0F6A-4F21-934C-16723C2E619D}" name="TabelaEXP2.2" displayName="TabelaEXP2.2" ref="A105:D109" totalsRowCount="1" headerRowDxfId="2051" dataDxfId="2049" totalsRowDxfId="2048" headerRowBorderDxfId="2050" dataCellStyle="Normal_Programi dela 2011 Elektro Sprotno dopolnjevanje">
  <tableColumns count="4">
    <tableColumn id="1" xr3:uid="{A41E35E5-21A9-4F19-A8B6-FF24155DCC75}" name="Referenčna oznaka" totalsRowLabel="Skupno število" dataDxfId="2047" totalsRowDxfId="2046" dataCellStyle="Normal_Programi dela 2011 Elektro Sprotno dopolnjevanje"/>
    <tableColumn id="2" xr3:uid="{C968E248-A7FE-4F4B-A832-C6F8A1B6B57D}" name="Strani" totalsRowFunction="sum" dataDxfId="2045" totalsRowDxfId="2044" dataCellStyle="Normal_Programi dela 2011 Elektro Sprotno dopolnjevanje"/>
    <tableColumn id="3" xr3:uid="{D17C12A8-64AF-462E-8FC2-B2732BB5BC4F}" name="Naslov" totalsRowFunction="count" dataDxfId="2043" totalsRowDxfId="2042" dataCellStyle="Normal_Programi dela 2011 Elektro Sprotno dopolnjevanje"/>
    <tableColumn id="4" xr3:uid="{220BB29B-E946-4A3A-A17A-928CB26FA3F4}" name="Opomba" dataDxfId="2041" totalsRowDxfId="2040" dataCellStyle="Normal_Programi dela 2011 Elektro Sprotno dopolnjevanje"/>
  </tableColumns>
  <tableStyleInfo name="TableStyleMedium18"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63855BB3-CA1B-40B8-8DE7-D7E1720413C6}" name="TabelaEXP2.3" displayName="TabelaEXP2.3" ref="A112:D116" totalsRowCount="1" headerRowDxfId="2039" dataDxfId="2037" totalsRowDxfId="2036" headerRowBorderDxfId="2038" dataCellStyle="Normal_Programi dela 2011 Elektro Sprotno dopolnjevanje">
  <tableColumns count="4">
    <tableColumn id="1" xr3:uid="{56389F20-DA3A-46D8-9592-F36F6906592E}" name="Referenčna oznaka" totalsRowLabel="Skupno število" dataDxfId="2035" totalsRowDxfId="2034" dataCellStyle="Normal_Programi dela 2011 Elektro Sprotno dopolnjevanje"/>
    <tableColumn id="2" xr3:uid="{6FF2D818-1F6F-411F-A3B1-9D26B7C4B106}" name="Strani" totalsRowFunction="sum" dataDxfId="2033" totalsRowDxfId="2032" dataCellStyle="Normal_Programi dela 2011 Elektro Sprotno dopolnjevanje"/>
    <tableColumn id="3" xr3:uid="{110CBC2B-1363-4616-9CB0-AEF894AF67A0}" name="Naslov" totalsRowFunction="count" dataDxfId="2031" totalsRowDxfId="2030" dataCellStyle="Normal_Programi dela 2011 Elektro Sprotno dopolnjevanje"/>
    <tableColumn id="4" xr3:uid="{AB321F52-C871-4C93-9B9B-E83FE0F7489B}" name="Opomba" dataDxfId="2029" totalsRowDxfId="2028" dataCellStyle="Normal_Programi dela 2011 Elektro Sprotno dopolnjevanje"/>
  </tableColumns>
  <tableStyleInfo name="TableStyleMedium18"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B8A7A7FB-4FD6-4D71-BA5D-14569C0664C9}" name="TabelaFGA2.2" displayName="TabelaFGA2.2" ref="A75:D79" totalsRowCount="1" headerRowDxfId="2027" dataDxfId="2025" totalsRowDxfId="2024" headerRowBorderDxfId="2026" dataCellStyle="Normal_Programi dela 2011 Elektro Sprotno dopolnjevanje">
  <tableColumns count="4">
    <tableColumn id="1" xr3:uid="{03B81A38-88D1-492B-9DFC-C98C7D24674A}" name="Referenčna oznaka" totalsRowLabel="Skupno število" dataDxfId="2023" totalsRowDxfId="2022" dataCellStyle="Normal_Programi dela 2011 Elektro Sprotno dopolnjevanje"/>
    <tableColumn id="2" xr3:uid="{ADF3B6B1-149D-4872-82D9-4184E7AC7721}" name="Strani" totalsRowFunction="sum" dataDxfId="2021" totalsRowDxfId="2020" dataCellStyle="Normal_Programi dela 2011 Elektro Sprotno dopolnjevanje"/>
    <tableColumn id="3" xr3:uid="{A3CE8410-242C-4EE6-A3DA-EEBFA7BF352E}" name="Naslov" totalsRowFunction="count" dataDxfId="2019" totalsRowDxfId="2018" dataCellStyle="Normal_Programi dela 2011 Elektro Sprotno dopolnjevanje"/>
    <tableColumn id="4" xr3:uid="{1A718722-A76C-4615-96A6-48DE24B967BA}" name="Opomba" dataDxfId="2017" totalsRowDxfId="2016" dataCellStyle="Normal_Programi dela 2011 Elektro Sprotno dopolnjevanje"/>
  </tableColumns>
  <tableStyleInfo name="TableStyleMedium18" showFirstColumn="0" showLastColumn="0" showRowStripes="1" showColumnStripes="0"/>
</table>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 Id="rId9" Type="http://schemas.openxmlformats.org/officeDocument/2006/relationships/table" Target="../tables/table7.xml"/></Relationships>
</file>

<file path=xl/worksheets/_rels/sheet10.xml.rels><?xml version="1.0" encoding="UTF-8" standalone="yes"?>
<Relationships xmlns="http://schemas.openxmlformats.org/package/2006/relationships"><Relationship Id="rId8" Type="http://schemas.openxmlformats.org/officeDocument/2006/relationships/table" Target="../tables/table69.xml"/><Relationship Id="rId3" Type="http://schemas.openxmlformats.org/officeDocument/2006/relationships/table" Target="../tables/table64.xml"/><Relationship Id="rId7" Type="http://schemas.openxmlformats.org/officeDocument/2006/relationships/table" Target="../tables/table68.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table" Target="../tables/table67.xml"/><Relationship Id="rId5" Type="http://schemas.openxmlformats.org/officeDocument/2006/relationships/table" Target="../tables/table66.xml"/><Relationship Id="rId4" Type="http://schemas.openxmlformats.org/officeDocument/2006/relationships/table" Target="../tables/table65.xml"/><Relationship Id="rId9" Type="http://schemas.openxmlformats.org/officeDocument/2006/relationships/table" Target="../tables/table70.xml"/></Relationships>
</file>

<file path=xl/worksheets/_rels/sheet11.xml.rels><?xml version="1.0" encoding="UTF-8" standalone="yes"?>
<Relationships xmlns="http://schemas.openxmlformats.org/package/2006/relationships"><Relationship Id="rId8" Type="http://schemas.openxmlformats.org/officeDocument/2006/relationships/table" Target="../tables/table76.xml"/><Relationship Id="rId3" Type="http://schemas.openxmlformats.org/officeDocument/2006/relationships/table" Target="../tables/table71.xml"/><Relationship Id="rId7" Type="http://schemas.openxmlformats.org/officeDocument/2006/relationships/table" Target="../tables/table75.x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table" Target="../tables/table74.xml"/><Relationship Id="rId5" Type="http://schemas.openxmlformats.org/officeDocument/2006/relationships/table" Target="../tables/table73.xml"/><Relationship Id="rId4" Type="http://schemas.openxmlformats.org/officeDocument/2006/relationships/table" Target="../tables/table72.xml"/><Relationship Id="rId9" Type="http://schemas.openxmlformats.org/officeDocument/2006/relationships/table" Target="../tables/table77.xml"/></Relationships>
</file>

<file path=xl/worksheets/_rels/sheet12.xml.rels><?xml version="1.0" encoding="UTF-8" standalone="yes"?>
<Relationships xmlns="http://schemas.openxmlformats.org/package/2006/relationships"><Relationship Id="rId8" Type="http://schemas.openxmlformats.org/officeDocument/2006/relationships/table" Target="../tables/table83.xml"/><Relationship Id="rId3" Type="http://schemas.openxmlformats.org/officeDocument/2006/relationships/table" Target="../tables/table78.xml"/><Relationship Id="rId7" Type="http://schemas.openxmlformats.org/officeDocument/2006/relationships/table" Target="../tables/table82.xml"/><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table" Target="../tables/table81.xml"/><Relationship Id="rId5" Type="http://schemas.openxmlformats.org/officeDocument/2006/relationships/table" Target="../tables/table80.xml"/><Relationship Id="rId4" Type="http://schemas.openxmlformats.org/officeDocument/2006/relationships/table" Target="../tables/table79.xml"/><Relationship Id="rId9" Type="http://schemas.openxmlformats.org/officeDocument/2006/relationships/table" Target="../tables/table84.xml"/></Relationships>
</file>

<file path=xl/worksheets/_rels/sheet13.xml.rels><?xml version="1.0" encoding="UTF-8" standalone="yes"?>
<Relationships xmlns="http://schemas.openxmlformats.org/package/2006/relationships"><Relationship Id="rId8" Type="http://schemas.openxmlformats.org/officeDocument/2006/relationships/table" Target="../tables/table90.xml"/><Relationship Id="rId3" Type="http://schemas.openxmlformats.org/officeDocument/2006/relationships/table" Target="../tables/table85.xml"/><Relationship Id="rId7" Type="http://schemas.openxmlformats.org/officeDocument/2006/relationships/table" Target="../tables/table89.x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table" Target="../tables/table88.xml"/><Relationship Id="rId5" Type="http://schemas.openxmlformats.org/officeDocument/2006/relationships/table" Target="../tables/table87.xml"/><Relationship Id="rId4" Type="http://schemas.openxmlformats.org/officeDocument/2006/relationships/table" Target="../tables/table86.xml"/><Relationship Id="rId9" Type="http://schemas.openxmlformats.org/officeDocument/2006/relationships/table" Target="../tables/table91.xml"/></Relationships>
</file>

<file path=xl/worksheets/_rels/sheet14.xml.rels><?xml version="1.0" encoding="UTF-8" standalone="yes"?>
<Relationships xmlns="http://schemas.openxmlformats.org/package/2006/relationships"><Relationship Id="rId8" Type="http://schemas.openxmlformats.org/officeDocument/2006/relationships/table" Target="../tables/table97.xml"/><Relationship Id="rId3" Type="http://schemas.openxmlformats.org/officeDocument/2006/relationships/table" Target="../tables/table92.xml"/><Relationship Id="rId7" Type="http://schemas.openxmlformats.org/officeDocument/2006/relationships/table" Target="../tables/table96.xml"/><Relationship Id="rId2" Type="http://schemas.openxmlformats.org/officeDocument/2006/relationships/drawing" Target="../drawings/drawing14.xml"/><Relationship Id="rId1" Type="http://schemas.openxmlformats.org/officeDocument/2006/relationships/printerSettings" Target="../printerSettings/printerSettings14.bin"/><Relationship Id="rId6" Type="http://schemas.openxmlformats.org/officeDocument/2006/relationships/table" Target="../tables/table95.xml"/><Relationship Id="rId5" Type="http://schemas.openxmlformats.org/officeDocument/2006/relationships/table" Target="../tables/table94.xml"/><Relationship Id="rId4" Type="http://schemas.openxmlformats.org/officeDocument/2006/relationships/table" Target="../tables/table93.xml"/><Relationship Id="rId9" Type="http://schemas.openxmlformats.org/officeDocument/2006/relationships/table" Target="../tables/table98.xml"/></Relationships>
</file>

<file path=xl/worksheets/_rels/sheet15.xml.rels><?xml version="1.0" encoding="UTF-8" standalone="yes"?>
<Relationships xmlns="http://schemas.openxmlformats.org/package/2006/relationships"><Relationship Id="rId8" Type="http://schemas.openxmlformats.org/officeDocument/2006/relationships/table" Target="../tables/table104.xml"/><Relationship Id="rId3" Type="http://schemas.openxmlformats.org/officeDocument/2006/relationships/table" Target="../tables/table99.xml"/><Relationship Id="rId7" Type="http://schemas.openxmlformats.org/officeDocument/2006/relationships/table" Target="../tables/table103.xml"/><Relationship Id="rId2" Type="http://schemas.openxmlformats.org/officeDocument/2006/relationships/drawing" Target="../drawings/drawing15.xml"/><Relationship Id="rId1" Type="http://schemas.openxmlformats.org/officeDocument/2006/relationships/printerSettings" Target="../printerSettings/printerSettings15.bin"/><Relationship Id="rId6" Type="http://schemas.openxmlformats.org/officeDocument/2006/relationships/table" Target="../tables/table102.xml"/><Relationship Id="rId5" Type="http://schemas.openxmlformats.org/officeDocument/2006/relationships/table" Target="../tables/table101.xml"/><Relationship Id="rId4" Type="http://schemas.openxmlformats.org/officeDocument/2006/relationships/table" Target="../tables/table100.xml"/><Relationship Id="rId9" Type="http://schemas.openxmlformats.org/officeDocument/2006/relationships/table" Target="../tables/table105.xml"/></Relationships>
</file>

<file path=xl/worksheets/_rels/sheet16.xml.rels><?xml version="1.0" encoding="UTF-8" standalone="yes"?>
<Relationships xmlns="http://schemas.openxmlformats.org/package/2006/relationships"><Relationship Id="rId8" Type="http://schemas.openxmlformats.org/officeDocument/2006/relationships/table" Target="../tables/table111.xml"/><Relationship Id="rId3" Type="http://schemas.openxmlformats.org/officeDocument/2006/relationships/table" Target="../tables/table106.xml"/><Relationship Id="rId7" Type="http://schemas.openxmlformats.org/officeDocument/2006/relationships/table" Target="../tables/table110.xml"/><Relationship Id="rId2" Type="http://schemas.openxmlformats.org/officeDocument/2006/relationships/drawing" Target="../drawings/drawing16.xml"/><Relationship Id="rId1" Type="http://schemas.openxmlformats.org/officeDocument/2006/relationships/printerSettings" Target="../printerSettings/printerSettings16.bin"/><Relationship Id="rId6" Type="http://schemas.openxmlformats.org/officeDocument/2006/relationships/table" Target="../tables/table109.xml"/><Relationship Id="rId5" Type="http://schemas.openxmlformats.org/officeDocument/2006/relationships/table" Target="../tables/table108.xml"/><Relationship Id="rId4" Type="http://schemas.openxmlformats.org/officeDocument/2006/relationships/table" Target="../tables/table107.xml"/><Relationship Id="rId9" Type="http://schemas.openxmlformats.org/officeDocument/2006/relationships/table" Target="../tables/table112.xml"/></Relationships>
</file>

<file path=xl/worksheets/_rels/sheet17.xml.rels><?xml version="1.0" encoding="UTF-8" standalone="yes"?>
<Relationships xmlns="http://schemas.openxmlformats.org/package/2006/relationships"><Relationship Id="rId8" Type="http://schemas.openxmlformats.org/officeDocument/2006/relationships/table" Target="../tables/table118.xml"/><Relationship Id="rId3" Type="http://schemas.openxmlformats.org/officeDocument/2006/relationships/table" Target="../tables/table113.xml"/><Relationship Id="rId7" Type="http://schemas.openxmlformats.org/officeDocument/2006/relationships/table" Target="../tables/table117.xml"/><Relationship Id="rId2" Type="http://schemas.openxmlformats.org/officeDocument/2006/relationships/drawing" Target="../drawings/drawing17.xml"/><Relationship Id="rId1" Type="http://schemas.openxmlformats.org/officeDocument/2006/relationships/printerSettings" Target="../printerSettings/printerSettings17.bin"/><Relationship Id="rId6" Type="http://schemas.openxmlformats.org/officeDocument/2006/relationships/table" Target="../tables/table116.xml"/><Relationship Id="rId5" Type="http://schemas.openxmlformats.org/officeDocument/2006/relationships/table" Target="../tables/table115.xml"/><Relationship Id="rId4" Type="http://schemas.openxmlformats.org/officeDocument/2006/relationships/table" Target="../tables/table114.xml"/><Relationship Id="rId9" Type="http://schemas.openxmlformats.org/officeDocument/2006/relationships/table" Target="../tables/table119.xml"/></Relationships>
</file>

<file path=xl/worksheets/_rels/sheet18.xml.rels><?xml version="1.0" encoding="UTF-8" standalone="yes"?>
<Relationships xmlns="http://schemas.openxmlformats.org/package/2006/relationships"><Relationship Id="rId8" Type="http://schemas.openxmlformats.org/officeDocument/2006/relationships/table" Target="../tables/table125.xml"/><Relationship Id="rId3" Type="http://schemas.openxmlformats.org/officeDocument/2006/relationships/table" Target="../tables/table120.xml"/><Relationship Id="rId7" Type="http://schemas.openxmlformats.org/officeDocument/2006/relationships/table" Target="../tables/table124.xml"/><Relationship Id="rId2" Type="http://schemas.openxmlformats.org/officeDocument/2006/relationships/drawing" Target="../drawings/drawing18.xml"/><Relationship Id="rId1" Type="http://schemas.openxmlformats.org/officeDocument/2006/relationships/printerSettings" Target="../printerSettings/printerSettings18.bin"/><Relationship Id="rId6" Type="http://schemas.openxmlformats.org/officeDocument/2006/relationships/table" Target="../tables/table123.xml"/><Relationship Id="rId5" Type="http://schemas.openxmlformats.org/officeDocument/2006/relationships/table" Target="../tables/table122.xml"/><Relationship Id="rId4" Type="http://schemas.openxmlformats.org/officeDocument/2006/relationships/table" Target="../tables/table121.xml"/><Relationship Id="rId9" Type="http://schemas.openxmlformats.org/officeDocument/2006/relationships/table" Target="../tables/table126.xml"/></Relationships>
</file>

<file path=xl/worksheets/_rels/sheet19.xml.rels><?xml version="1.0" encoding="UTF-8" standalone="yes"?>
<Relationships xmlns="http://schemas.openxmlformats.org/package/2006/relationships"><Relationship Id="rId8" Type="http://schemas.openxmlformats.org/officeDocument/2006/relationships/table" Target="../tables/table132.xml"/><Relationship Id="rId3" Type="http://schemas.openxmlformats.org/officeDocument/2006/relationships/table" Target="../tables/table127.xml"/><Relationship Id="rId7" Type="http://schemas.openxmlformats.org/officeDocument/2006/relationships/table" Target="../tables/table131.xml"/><Relationship Id="rId2" Type="http://schemas.openxmlformats.org/officeDocument/2006/relationships/drawing" Target="../drawings/drawing19.xml"/><Relationship Id="rId1" Type="http://schemas.openxmlformats.org/officeDocument/2006/relationships/printerSettings" Target="../printerSettings/printerSettings19.bin"/><Relationship Id="rId6" Type="http://schemas.openxmlformats.org/officeDocument/2006/relationships/table" Target="../tables/table130.xml"/><Relationship Id="rId5" Type="http://schemas.openxmlformats.org/officeDocument/2006/relationships/table" Target="../tables/table129.xml"/><Relationship Id="rId4" Type="http://schemas.openxmlformats.org/officeDocument/2006/relationships/table" Target="../tables/table128.xml"/><Relationship Id="rId9" Type="http://schemas.openxmlformats.org/officeDocument/2006/relationships/table" Target="../tables/table133.xml"/></Relationships>
</file>

<file path=xl/worksheets/_rels/sheet2.xml.rels><?xml version="1.0" encoding="UTF-8" standalone="yes"?>
<Relationships xmlns="http://schemas.openxmlformats.org/package/2006/relationships"><Relationship Id="rId8" Type="http://schemas.openxmlformats.org/officeDocument/2006/relationships/table" Target="../tables/table13.xml"/><Relationship Id="rId3" Type="http://schemas.openxmlformats.org/officeDocument/2006/relationships/table" Target="../tables/table8.xml"/><Relationship Id="rId7" Type="http://schemas.openxmlformats.org/officeDocument/2006/relationships/table" Target="../tables/table1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11.xml"/><Relationship Id="rId5" Type="http://schemas.openxmlformats.org/officeDocument/2006/relationships/table" Target="../tables/table10.xml"/><Relationship Id="rId4" Type="http://schemas.openxmlformats.org/officeDocument/2006/relationships/table" Target="../tables/table9.xml"/><Relationship Id="rId9" Type="http://schemas.openxmlformats.org/officeDocument/2006/relationships/table" Target="../tables/table14.xml"/></Relationships>
</file>

<file path=xl/worksheets/_rels/sheet20.xml.rels><?xml version="1.0" encoding="UTF-8" standalone="yes"?>
<Relationships xmlns="http://schemas.openxmlformats.org/package/2006/relationships"><Relationship Id="rId8" Type="http://schemas.openxmlformats.org/officeDocument/2006/relationships/table" Target="../tables/table139.xml"/><Relationship Id="rId3" Type="http://schemas.openxmlformats.org/officeDocument/2006/relationships/table" Target="../tables/table134.xml"/><Relationship Id="rId7" Type="http://schemas.openxmlformats.org/officeDocument/2006/relationships/table" Target="../tables/table138.xml"/><Relationship Id="rId2" Type="http://schemas.openxmlformats.org/officeDocument/2006/relationships/drawing" Target="../drawings/drawing20.xml"/><Relationship Id="rId1" Type="http://schemas.openxmlformats.org/officeDocument/2006/relationships/printerSettings" Target="../printerSettings/printerSettings20.bin"/><Relationship Id="rId6" Type="http://schemas.openxmlformats.org/officeDocument/2006/relationships/table" Target="../tables/table137.xml"/><Relationship Id="rId5" Type="http://schemas.openxmlformats.org/officeDocument/2006/relationships/table" Target="../tables/table136.xml"/><Relationship Id="rId4" Type="http://schemas.openxmlformats.org/officeDocument/2006/relationships/table" Target="../tables/table135.xml"/><Relationship Id="rId9" Type="http://schemas.openxmlformats.org/officeDocument/2006/relationships/table" Target="../tables/table140.xml"/></Relationships>
</file>

<file path=xl/worksheets/_rels/sheet21.xml.rels><?xml version="1.0" encoding="UTF-8" standalone="yes"?>
<Relationships xmlns="http://schemas.openxmlformats.org/package/2006/relationships"><Relationship Id="rId8" Type="http://schemas.openxmlformats.org/officeDocument/2006/relationships/table" Target="../tables/table146.xml"/><Relationship Id="rId3" Type="http://schemas.openxmlformats.org/officeDocument/2006/relationships/table" Target="../tables/table141.xml"/><Relationship Id="rId7" Type="http://schemas.openxmlformats.org/officeDocument/2006/relationships/table" Target="../tables/table145.xml"/><Relationship Id="rId2" Type="http://schemas.openxmlformats.org/officeDocument/2006/relationships/drawing" Target="../drawings/drawing21.xml"/><Relationship Id="rId1" Type="http://schemas.openxmlformats.org/officeDocument/2006/relationships/printerSettings" Target="../printerSettings/printerSettings21.bin"/><Relationship Id="rId6" Type="http://schemas.openxmlformats.org/officeDocument/2006/relationships/table" Target="../tables/table144.xml"/><Relationship Id="rId5" Type="http://schemas.openxmlformats.org/officeDocument/2006/relationships/table" Target="../tables/table143.xml"/><Relationship Id="rId4" Type="http://schemas.openxmlformats.org/officeDocument/2006/relationships/table" Target="../tables/table142.xml"/><Relationship Id="rId9" Type="http://schemas.openxmlformats.org/officeDocument/2006/relationships/table" Target="../tables/table147.xml"/></Relationships>
</file>

<file path=xl/worksheets/_rels/sheet22.xml.rels><?xml version="1.0" encoding="UTF-8" standalone="yes"?>
<Relationships xmlns="http://schemas.openxmlformats.org/package/2006/relationships"><Relationship Id="rId8" Type="http://schemas.openxmlformats.org/officeDocument/2006/relationships/table" Target="../tables/table153.xml"/><Relationship Id="rId3" Type="http://schemas.openxmlformats.org/officeDocument/2006/relationships/table" Target="../tables/table148.xml"/><Relationship Id="rId7" Type="http://schemas.openxmlformats.org/officeDocument/2006/relationships/table" Target="../tables/table152.xml"/><Relationship Id="rId2" Type="http://schemas.openxmlformats.org/officeDocument/2006/relationships/drawing" Target="../drawings/drawing22.xml"/><Relationship Id="rId1" Type="http://schemas.openxmlformats.org/officeDocument/2006/relationships/printerSettings" Target="../printerSettings/printerSettings22.bin"/><Relationship Id="rId6" Type="http://schemas.openxmlformats.org/officeDocument/2006/relationships/table" Target="../tables/table151.xml"/><Relationship Id="rId5" Type="http://schemas.openxmlformats.org/officeDocument/2006/relationships/table" Target="../tables/table150.xml"/><Relationship Id="rId4" Type="http://schemas.openxmlformats.org/officeDocument/2006/relationships/table" Target="../tables/table149.xml"/><Relationship Id="rId9" Type="http://schemas.openxmlformats.org/officeDocument/2006/relationships/table" Target="../tables/table154.xml"/></Relationships>
</file>

<file path=xl/worksheets/_rels/sheet23.xml.rels><?xml version="1.0" encoding="UTF-8" standalone="yes"?>
<Relationships xmlns="http://schemas.openxmlformats.org/package/2006/relationships"><Relationship Id="rId8" Type="http://schemas.openxmlformats.org/officeDocument/2006/relationships/table" Target="../tables/table160.xml"/><Relationship Id="rId3" Type="http://schemas.openxmlformats.org/officeDocument/2006/relationships/table" Target="../tables/table155.xml"/><Relationship Id="rId7" Type="http://schemas.openxmlformats.org/officeDocument/2006/relationships/table" Target="../tables/table159.xml"/><Relationship Id="rId2" Type="http://schemas.openxmlformats.org/officeDocument/2006/relationships/drawing" Target="../drawings/drawing23.xml"/><Relationship Id="rId1" Type="http://schemas.openxmlformats.org/officeDocument/2006/relationships/printerSettings" Target="../printerSettings/printerSettings23.bin"/><Relationship Id="rId6" Type="http://schemas.openxmlformats.org/officeDocument/2006/relationships/table" Target="../tables/table158.xml"/><Relationship Id="rId5" Type="http://schemas.openxmlformats.org/officeDocument/2006/relationships/table" Target="../tables/table157.xml"/><Relationship Id="rId4" Type="http://schemas.openxmlformats.org/officeDocument/2006/relationships/table" Target="../tables/table156.xml"/><Relationship Id="rId9" Type="http://schemas.openxmlformats.org/officeDocument/2006/relationships/table" Target="../tables/table161.xml"/></Relationships>
</file>

<file path=xl/worksheets/_rels/sheet24.xml.rels><?xml version="1.0" encoding="UTF-8" standalone="yes"?>
<Relationships xmlns="http://schemas.openxmlformats.org/package/2006/relationships"><Relationship Id="rId8" Type="http://schemas.openxmlformats.org/officeDocument/2006/relationships/table" Target="../tables/table167.xml"/><Relationship Id="rId3" Type="http://schemas.openxmlformats.org/officeDocument/2006/relationships/table" Target="../tables/table162.xml"/><Relationship Id="rId7" Type="http://schemas.openxmlformats.org/officeDocument/2006/relationships/table" Target="../tables/table166.xml"/><Relationship Id="rId2" Type="http://schemas.openxmlformats.org/officeDocument/2006/relationships/drawing" Target="../drawings/drawing24.xml"/><Relationship Id="rId1" Type="http://schemas.openxmlformats.org/officeDocument/2006/relationships/printerSettings" Target="../printerSettings/printerSettings24.bin"/><Relationship Id="rId6" Type="http://schemas.openxmlformats.org/officeDocument/2006/relationships/table" Target="../tables/table165.xml"/><Relationship Id="rId5" Type="http://schemas.openxmlformats.org/officeDocument/2006/relationships/table" Target="../tables/table164.xml"/><Relationship Id="rId4" Type="http://schemas.openxmlformats.org/officeDocument/2006/relationships/table" Target="../tables/table163.xml"/><Relationship Id="rId9" Type="http://schemas.openxmlformats.org/officeDocument/2006/relationships/table" Target="../tables/table168.xml"/></Relationships>
</file>

<file path=xl/worksheets/_rels/sheet25.xml.rels><?xml version="1.0" encoding="UTF-8" standalone="yes"?>
<Relationships xmlns="http://schemas.openxmlformats.org/package/2006/relationships"><Relationship Id="rId8" Type="http://schemas.openxmlformats.org/officeDocument/2006/relationships/table" Target="../tables/table174.xml"/><Relationship Id="rId3" Type="http://schemas.openxmlformats.org/officeDocument/2006/relationships/table" Target="../tables/table169.xml"/><Relationship Id="rId7" Type="http://schemas.openxmlformats.org/officeDocument/2006/relationships/table" Target="../tables/table173.xml"/><Relationship Id="rId2" Type="http://schemas.openxmlformats.org/officeDocument/2006/relationships/drawing" Target="../drawings/drawing25.xml"/><Relationship Id="rId1" Type="http://schemas.openxmlformats.org/officeDocument/2006/relationships/printerSettings" Target="../printerSettings/printerSettings25.bin"/><Relationship Id="rId6" Type="http://schemas.openxmlformats.org/officeDocument/2006/relationships/table" Target="../tables/table172.xml"/><Relationship Id="rId5" Type="http://schemas.openxmlformats.org/officeDocument/2006/relationships/table" Target="../tables/table171.xml"/><Relationship Id="rId4" Type="http://schemas.openxmlformats.org/officeDocument/2006/relationships/table" Target="../tables/table170.xml"/><Relationship Id="rId9" Type="http://schemas.openxmlformats.org/officeDocument/2006/relationships/table" Target="../tables/table175.xml"/></Relationships>
</file>

<file path=xl/worksheets/_rels/sheet26.xml.rels><?xml version="1.0" encoding="UTF-8" standalone="yes"?>
<Relationships xmlns="http://schemas.openxmlformats.org/package/2006/relationships"><Relationship Id="rId8" Type="http://schemas.openxmlformats.org/officeDocument/2006/relationships/table" Target="../tables/table181.xml"/><Relationship Id="rId3" Type="http://schemas.openxmlformats.org/officeDocument/2006/relationships/table" Target="../tables/table176.xml"/><Relationship Id="rId7" Type="http://schemas.openxmlformats.org/officeDocument/2006/relationships/table" Target="../tables/table180.xml"/><Relationship Id="rId2" Type="http://schemas.openxmlformats.org/officeDocument/2006/relationships/drawing" Target="../drawings/drawing26.xml"/><Relationship Id="rId1" Type="http://schemas.openxmlformats.org/officeDocument/2006/relationships/printerSettings" Target="../printerSettings/printerSettings26.bin"/><Relationship Id="rId6" Type="http://schemas.openxmlformats.org/officeDocument/2006/relationships/table" Target="../tables/table179.xml"/><Relationship Id="rId5" Type="http://schemas.openxmlformats.org/officeDocument/2006/relationships/table" Target="../tables/table178.xml"/><Relationship Id="rId4" Type="http://schemas.openxmlformats.org/officeDocument/2006/relationships/table" Target="../tables/table177.xml"/><Relationship Id="rId9" Type="http://schemas.openxmlformats.org/officeDocument/2006/relationships/table" Target="../tables/table182.xml"/></Relationships>
</file>

<file path=xl/worksheets/_rels/sheet27.xml.rels><?xml version="1.0" encoding="UTF-8" standalone="yes"?>
<Relationships xmlns="http://schemas.openxmlformats.org/package/2006/relationships"><Relationship Id="rId8" Type="http://schemas.openxmlformats.org/officeDocument/2006/relationships/table" Target="../tables/table188.xml"/><Relationship Id="rId3" Type="http://schemas.openxmlformats.org/officeDocument/2006/relationships/table" Target="../tables/table183.xml"/><Relationship Id="rId7" Type="http://schemas.openxmlformats.org/officeDocument/2006/relationships/table" Target="../tables/table187.xml"/><Relationship Id="rId2" Type="http://schemas.openxmlformats.org/officeDocument/2006/relationships/drawing" Target="../drawings/drawing27.xml"/><Relationship Id="rId1" Type="http://schemas.openxmlformats.org/officeDocument/2006/relationships/printerSettings" Target="../printerSettings/printerSettings27.bin"/><Relationship Id="rId6" Type="http://schemas.openxmlformats.org/officeDocument/2006/relationships/table" Target="../tables/table186.xml"/><Relationship Id="rId5" Type="http://schemas.openxmlformats.org/officeDocument/2006/relationships/table" Target="../tables/table185.xml"/><Relationship Id="rId4" Type="http://schemas.openxmlformats.org/officeDocument/2006/relationships/table" Target="../tables/table184.xml"/><Relationship Id="rId9" Type="http://schemas.openxmlformats.org/officeDocument/2006/relationships/table" Target="../tables/table189.xml"/></Relationships>
</file>

<file path=xl/worksheets/_rels/sheet28.xml.rels><?xml version="1.0" encoding="UTF-8" standalone="yes"?>
<Relationships xmlns="http://schemas.openxmlformats.org/package/2006/relationships"><Relationship Id="rId8" Type="http://schemas.openxmlformats.org/officeDocument/2006/relationships/table" Target="../tables/table195.xml"/><Relationship Id="rId3" Type="http://schemas.openxmlformats.org/officeDocument/2006/relationships/table" Target="../tables/table190.xml"/><Relationship Id="rId7" Type="http://schemas.openxmlformats.org/officeDocument/2006/relationships/table" Target="../tables/table194.xml"/><Relationship Id="rId2" Type="http://schemas.openxmlformats.org/officeDocument/2006/relationships/drawing" Target="../drawings/drawing28.xml"/><Relationship Id="rId1" Type="http://schemas.openxmlformats.org/officeDocument/2006/relationships/printerSettings" Target="../printerSettings/printerSettings28.bin"/><Relationship Id="rId6" Type="http://schemas.openxmlformats.org/officeDocument/2006/relationships/table" Target="../tables/table193.xml"/><Relationship Id="rId5" Type="http://schemas.openxmlformats.org/officeDocument/2006/relationships/table" Target="../tables/table192.xml"/><Relationship Id="rId4" Type="http://schemas.openxmlformats.org/officeDocument/2006/relationships/table" Target="../tables/table191.xml"/><Relationship Id="rId9" Type="http://schemas.openxmlformats.org/officeDocument/2006/relationships/table" Target="../tables/table196.xml"/></Relationships>
</file>

<file path=xl/worksheets/_rels/sheet29.xml.rels><?xml version="1.0" encoding="UTF-8" standalone="yes"?>
<Relationships xmlns="http://schemas.openxmlformats.org/package/2006/relationships"><Relationship Id="rId8" Type="http://schemas.openxmlformats.org/officeDocument/2006/relationships/table" Target="../tables/table202.xml"/><Relationship Id="rId3" Type="http://schemas.openxmlformats.org/officeDocument/2006/relationships/table" Target="../tables/table197.xml"/><Relationship Id="rId7" Type="http://schemas.openxmlformats.org/officeDocument/2006/relationships/table" Target="../tables/table201.xml"/><Relationship Id="rId2" Type="http://schemas.openxmlformats.org/officeDocument/2006/relationships/drawing" Target="../drawings/drawing29.xml"/><Relationship Id="rId1" Type="http://schemas.openxmlformats.org/officeDocument/2006/relationships/printerSettings" Target="../printerSettings/printerSettings29.bin"/><Relationship Id="rId6" Type="http://schemas.openxmlformats.org/officeDocument/2006/relationships/table" Target="../tables/table200.xml"/><Relationship Id="rId5" Type="http://schemas.openxmlformats.org/officeDocument/2006/relationships/table" Target="../tables/table199.xml"/><Relationship Id="rId4" Type="http://schemas.openxmlformats.org/officeDocument/2006/relationships/table" Target="../tables/table198.xml"/><Relationship Id="rId9" Type="http://schemas.openxmlformats.org/officeDocument/2006/relationships/table" Target="../tables/table203.xml"/></Relationships>
</file>

<file path=xl/worksheets/_rels/sheet3.xml.rels><?xml version="1.0" encoding="UTF-8" standalone="yes"?>
<Relationships xmlns="http://schemas.openxmlformats.org/package/2006/relationships"><Relationship Id="rId8" Type="http://schemas.openxmlformats.org/officeDocument/2006/relationships/table" Target="../tables/table20.xml"/><Relationship Id="rId3" Type="http://schemas.openxmlformats.org/officeDocument/2006/relationships/table" Target="../tables/table15.xml"/><Relationship Id="rId7" Type="http://schemas.openxmlformats.org/officeDocument/2006/relationships/table" Target="../tables/table1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 Id="rId9" Type="http://schemas.openxmlformats.org/officeDocument/2006/relationships/table" Target="../tables/table21.xml"/></Relationships>
</file>

<file path=xl/worksheets/_rels/sheet30.xml.rels><?xml version="1.0" encoding="UTF-8" standalone="yes"?>
<Relationships xmlns="http://schemas.openxmlformats.org/package/2006/relationships"><Relationship Id="rId8" Type="http://schemas.openxmlformats.org/officeDocument/2006/relationships/table" Target="../tables/table209.xml"/><Relationship Id="rId3" Type="http://schemas.openxmlformats.org/officeDocument/2006/relationships/table" Target="../tables/table204.xml"/><Relationship Id="rId7" Type="http://schemas.openxmlformats.org/officeDocument/2006/relationships/table" Target="../tables/table208.xml"/><Relationship Id="rId2" Type="http://schemas.openxmlformats.org/officeDocument/2006/relationships/drawing" Target="../drawings/drawing30.xml"/><Relationship Id="rId1" Type="http://schemas.openxmlformats.org/officeDocument/2006/relationships/printerSettings" Target="../printerSettings/printerSettings30.bin"/><Relationship Id="rId6" Type="http://schemas.openxmlformats.org/officeDocument/2006/relationships/table" Target="../tables/table207.xml"/><Relationship Id="rId5" Type="http://schemas.openxmlformats.org/officeDocument/2006/relationships/table" Target="../tables/table206.xml"/><Relationship Id="rId4" Type="http://schemas.openxmlformats.org/officeDocument/2006/relationships/table" Target="../tables/table205.xml"/><Relationship Id="rId9" Type="http://schemas.openxmlformats.org/officeDocument/2006/relationships/table" Target="../tables/table210.xml"/></Relationships>
</file>

<file path=xl/worksheets/_rels/sheet31.xml.rels><?xml version="1.0" encoding="UTF-8" standalone="yes"?>
<Relationships xmlns="http://schemas.openxmlformats.org/package/2006/relationships"><Relationship Id="rId8" Type="http://schemas.openxmlformats.org/officeDocument/2006/relationships/table" Target="../tables/table216.xml"/><Relationship Id="rId3" Type="http://schemas.openxmlformats.org/officeDocument/2006/relationships/table" Target="../tables/table211.xml"/><Relationship Id="rId7" Type="http://schemas.openxmlformats.org/officeDocument/2006/relationships/table" Target="../tables/table215.xml"/><Relationship Id="rId2" Type="http://schemas.openxmlformats.org/officeDocument/2006/relationships/drawing" Target="../drawings/drawing31.xml"/><Relationship Id="rId1" Type="http://schemas.openxmlformats.org/officeDocument/2006/relationships/printerSettings" Target="../printerSettings/printerSettings31.bin"/><Relationship Id="rId6" Type="http://schemas.openxmlformats.org/officeDocument/2006/relationships/table" Target="../tables/table214.xml"/><Relationship Id="rId5" Type="http://schemas.openxmlformats.org/officeDocument/2006/relationships/table" Target="../tables/table213.xml"/><Relationship Id="rId4" Type="http://schemas.openxmlformats.org/officeDocument/2006/relationships/table" Target="../tables/table212.xml"/><Relationship Id="rId9" Type="http://schemas.openxmlformats.org/officeDocument/2006/relationships/table" Target="../tables/table217.xml"/></Relationships>
</file>

<file path=xl/worksheets/_rels/sheet32.xml.rels><?xml version="1.0" encoding="UTF-8" standalone="yes"?>
<Relationships xmlns="http://schemas.openxmlformats.org/package/2006/relationships"><Relationship Id="rId8" Type="http://schemas.openxmlformats.org/officeDocument/2006/relationships/table" Target="../tables/table223.xml"/><Relationship Id="rId3" Type="http://schemas.openxmlformats.org/officeDocument/2006/relationships/table" Target="../tables/table218.xml"/><Relationship Id="rId7" Type="http://schemas.openxmlformats.org/officeDocument/2006/relationships/table" Target="../tables/table222.xml"/><Relationship Id="rId2" Type="http://schemas.openxmlformats.org/officeDocument/2006/relationships/drawing" Target="../drawings/drawing32.xml"/><Relationship Id="rId1" Type="http://schemas.openxmlformats.org/officeDocument/2006/relationships/printerSettings" Target="../printerSettings/printerSettings32.bin"/><Relationship Id="rId6" Type="http://schemas.openxmlformats.org/officeDocument/2006/relationships/table" Target="../tables/table221.xml"/><Relationship Id="rId5" Type="http://schemas.openxmlformats.org/officeDocument/2006/relationships/table" Target="../tables/table220.xml"/><Relationship Id="rId4" Type="http://schemas.openxmlformats.org/officeDocument/2006/relationships/table" Target="../tables/table219.xml"/><Relationship Id="rId9" Type="http://schemas.openxmlformats.org/officeDocument/2006/relationships/table" Target="../tables/table224.xml"/></Relationships>
</file>

<file path=xl/worksheets/_rels/sheet33.xml.rels><?xml version="1.0" encoding="UTF-8" standalone="yes"?>
<Relationships xmlns="http://schemas.openxmlformats.org/package/2006/relationships"><Relationship Id="rId8" Type="http://schemas.openxmlformats.org/officeDocument/2006/relationships/table" Target="../tables/table230.xml"/><Relationship Id="rId3" Type="http://schemas.openxmlformats.org/officeDocument/2006/relationships/table" Target="../tables/table225.xml"/><Relationship Id="rId7" Type="http://schemas.openxmlformats.org/officeDocument/2006/relationships/table" Target="../tables/table229.xml"/><Relationship Id="rId2" Type="http://schemas.openxmlformats.org/officeDocument/2006/relationships/drawing" Target="../drawings/drawing33.xml"/><Relationship Id="rId1" Type="http://schemas.openxmlformats.org/officeDocument/2006/relationships/printerSettings" Target="../printerSettings/printerSettings33.bin"/><Relationship Id="rId6" Type="http://schemas.openxmlformats.org/officeDocument/2006/relationships/table" Target="../tables/table228.xml"/><Relationship Id="rId5" Type="http://schemas.openxmlformats.org/officeDocument/2006/relationships/table" Target="../tables/table227.xml"/><Relationship Id="rId4" Type="http://schemas.openxmlformats.org/officeDocument/2006/relationships/table" Target="../tables/table226.xml"/><Relationship Id="rId9" Type="http://schemas.openxmlformats.org/officeDocument/2006/relationships/table" Target="../tables/table231.xml"/></Relationships>
</file>

<file path=xl/worksheets/_rels/sheet34.xml.rels><?xml version="1.0" encoding="UTF-8" standalone="yes"?>
<Relationships xmlns="http://schemas.openxmlformats.org/package/2006/relationships"><Relationship Id="rId8" Type="http://schemas.openxmlformats.org/officeDocument/2006/relationships/table" Target="../tables/table237.xml"/><Relationship Id="rId3" Type="http://schemas.openxmlformats.org/officeDocument/2006/relationships/table" Target="../tables/table232.xml"/><Relationship Id="rId7" Type="http://schemas.openxmlformats.org/officeDocument/2006/relationships/table" Target="../tables/table236.xml"/><Relationship Id="rId2" Type="http://schemas.openxmlformats.org/officeDocument/2006/relationships/drawing" Target="../drawings/drawing34.xml"/><Relationship Id="rId1" Type="http://schemas.openxmlformats.org/officeDocument/2006/relationships/printerSettings" Target="../printerSettings/printerSettings34.bin"/><Relationship Id="rId6" Type="http://schemas.openxmlformats.org/officeDocument/2006/relationships/table" Target="../tables/table235.xml"/><Relationship Id="rId5" Type="http://schemas.openxmlformats.org/officeDocument/2006/relationships/table" Target="../tables/table234.xml"/><Relationship Id="rId4" Type="http://schemas.openxmlformats.org/officeDocument/2006/relationships/table" Target="../tables/table233.xml"/><Relationship Id="rId9" Type="http://schemas.openxmlformats.org/officeDocument/2006/relationships/table" Target="../tables/table238.xml"/></Relationships>
</file>

<file path=xl/worksheets/_rels/sheet35.xml.rels><?xml version="1.0" encoding="UTF-8" standalone="yes"?>
<Relationships xmlns="http://schemas.openxmlformats.org/package/2006/relationships"><Relationship Id="rId8" Type="http://schemas.openxmlformats.org/officeDocument/2006/relationships/table" Target="../tables/table244.xml"/><Relationship Id="rId3" Type="http://schemas.openxmlformats.org/officeDocument/2006/relationships/table" Target="../tables/table239.xml"/><Relationship Id="rId7" Type="http://schemas.openxmlformats.org/officeDocument/2006/relationships/table" Target="../tables/table243.xml"/><Relationship Id="rId2" Type="http://schemas.openxmlformats.org/officeDocument/2006/relationships/drawing" Target="../drawings/drawing35.xml"/><Relationship Id="rId1" Type="http://schemas.openxmlformats.org/officeDocument/2006/relationships/printerSettings" Target="../printerSettings/printerSettings35.bin"/><Relationship Id="rId6" Type="http://schemas.openxmlformats.org/officeDocument/2006/relationships/table" Target="../tables/table242.xml"/><Relationship Id="rId5" Type="http://schemas.openxmlformats.org/officeDocument/2006/relationships/table" Target="../tables/table241.xml"/><Relationship Id="rId4" Type="http://schemas.openxmlformats.org/officeDocument/2006/relationships/table" Target="../tables/table240.xml"/><Relationship Id="rId9" Type="http://schemas.openxmlformats.org/officeDocument/2006/relationships/table" Target="../tables/table245.xml"/></Relationships>
</file>

<file path=xl/worksheets/_rels/sheet36.xml.rels><?xml version="1.0" encoding="UTF-8" standalone="yes"?>
<Relationships xmlns="http://schemas.openxmlformats.org/package/2006/relationships"><Relationship Id="rId8" Type="http://schemas.openxmlformats.org/officeDocument/2006/relationships/table" Target="../tables/table251.xml"/><Relationship Id="rId3" Type="http://schemas.openxmlformats.org/officeDocument/2006/relationships/table" Target="../tables/table246.xml"/><Relationship Id="rId7" Type="http://schemas.openxmlformats.org/officeDocument/2006/relationships/table" Target="../tables/table250.xml"/><Relationship Id="rId2" Type="http://schemas.openxmlformats.org/officeDocument/2006/relationships/drawing" Target="../drawings/drawing36.xml"/><Relationship Id="rId1" Type="http://schemas.openxmlformats.org/officeDocument/2006/relationships/printerSettings" Target="../printerSettings/printerSettings36.bin"/><Relationship Id="rId6" Type="http://schemas.openxmlformats.org/officeDocument/2006/relationships/table" Target="../tables/table249.xml"/><Relationship Id="rId5" Type="http://schemas.openxmlformats.org/officeDocument/2006/relationships/table" Target="../tables/table248.xml"/><Relationship Id="rId4" Type="http://schemas.openxmlformats.org/officeDocument/2006/relationships/table" Target="../tables/table247.xml"/><Relationship Id="rId9" Type="http://schemas.openxmlformats.org/officeDocument/2006/relationships/table" Target="../tables/table252.xml"/></Relationships>
</file>

<file path=xl/worksheets/_rels/sheet37.xml.rels><?xml version="1.0" encoding="UTF-8" standalone="yes"?>
<Relationships xmlns="http://schemas.openxmlformats.org/package/2006/relationships"><Relationship Id="rId8" Type="http://schemas.openxmlformats.org/officeDocument/2006/relationships/table" Target="../tables/table258.xml"/><Relationship Id="rId3" Type="http://schemas.openxmlformats.org/officeDocument/2006/relationships/table" Target="../tables/table253.xml"/><Relationship Id="rId7" Type="http://schemas.openxmlformats.org/officeDocument/2006/relationships/table" Target="../tables/table257.xml"/><Relationship Id="rId2" Type="http://schemas.openxmlformats.org/officeDocument/2006/relationships/drawing" Target="../drawings/drawing37.xml"/><Relationship Id="rId1" Type="http://schemas.openxmlformats.org/officeDocument/2006/relationships/printerSettings" Target="../printerSettings/printerSettings37.bin"/><Relationship Id="rId6" Type="http://schemas.openxmlformats.org/officeDocument/2006/relationships/table" Target="../tables/table256.xml"/><Relationship Id="rId5" Type="http://schemas.openxmlformats.org/officeDocument/2006/relationships/table" Target="../tables/table255.xml"/><Relationship Id="rId4" Type="http://schemas.openxmlformats.org/officeDocument/2006/relationships/table" Target="../tables/table254.xml"/><Relationship Id="rId9" Type="http://schemas.openxmlformats.org/officeDocument/2006/relationships/table" Target="../tables/table259.xml"/></Relationships>
</file>

<file path=xl/worksheets/_rels/sheet38.xml.rels><?xml version="1.0" encoding="UTF-8" standalone="yes"?>
<Relationships xmlns="http://schemas.openxmlformats.org/package/2006/relationships"><Relationship Id="rId2" Type="http://schemas.openxmlformats.org/officeDocument/2006/relationships/table" Target="../tables/table261.xml"/><Relationship Id="rId1" Type="http://schemas.openxmlformats.org/officeDocument/2006/relationships/table" Target="../tables/table260.xml"/></Relationships>
</file>

<file path=xl/worksheets/_rels/sheet4.xml.rels><?xml version="1.0" encoding="UTF-8" standalone="yes"?>
<Relationships xmlns="http://schemas.openxmlformats.org/package/2006/relationships"><Relationship Id="rId8" Type="http://schemas.openxmlformats.org/officeDocument/2006/relationships/table" Target="../tables/table27.xml"/><Relationship Id="rId3" Type="http://schemas.openxmlformats.org/officeDocument/2006/relationships/table" Target="../tables/table22.xml"/><Relationship Id="rId7" Type="http://schemas.openxmlformats.org/officeDocument/2006/relationships/table" Target="../tables/table26.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25.xml"/><Relationship Id="rId5" Type="http://schemas.openxmlformats.org/officeDocument/2006/relationships/table" Target="../tables/table24.xml"/><Relationship Id="rId4" Type="http://schemas.openxmlformats.org/officeDocument/2006/relationships/table" Target="../tables/table23.xml"/><Relationship Id="rId9" Type="http://schemas.openxmlformats.org/officeDocument/2006/relationships/table" Target="../tables/table28.xml"/></Relationships>
</file>

<file path=xl/worksheets/_rels/sheet5.xml.rels><?xml version="1.0" encoding="UTF-8" standalone="yes"?>
<Relationships xmlns="http://schemas.openxmlformats.org/package/2006/relationships"><Relationship Id="rId8" Type="http://schemas.openxmlformats.org/officeDocument/2006/relationships/table" Target="../tables/table34.xml"/><Relationship Id="rId3" Type="http://schemas.openxmlformats.org/officeDocument/2006/relationships/table" Target="../tables/table29.xml"/><Relationship Id="rId7" Type="http://schemas.openxmlformats.org/officeDocument/2006/relationships/table" Target="../tables/table33.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32.xml"/><Relationship Id="rId5" Type="http://schemas.openxmlformats.org/officeDocument/2006/relationships/table" Target="../tables/table31.xml"/><Relationship Id="rId4" Type="http://schemas.openxmlformats.org/officeDocument/2006/relationships/table" Target="../tables/table30.xml"/><Relationship Id="rId9" Type="http://schemas.openxmlformats.org/officeDocument/2006/relationships/table" Target="../tables/table35.xml"/></Relationships>
</file>

<file path=xl/worksheets/_rels/sheet6.xml.rels><?xml version="1.0" encoding="UTF-8" standalone="yes"?>
<Relationships xmlns="http://schemas.openxmlformats.org/package/2006/relationships"><Relationship Id="rId8" Type="http://schemas.openxmlformats.org/officeDocument/2006/relationships/table" Target="../tables/table41.xml"/><Relationship Id="rId3" Type="http://schemas.openxmlformats.org/officeDocument/2006/relationships/table" Target="../tables/table36.xml"/><Relationship Id="rId7" Type="http://schemas.openxmlformats.org/officeDocument/2006/relationships/table" Target="../tables/table40.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39.xml"/><Relationship Id="rId5" Type="http://schemas.openxmlformats.org/officeDocument/2006/relationships/table" Target="../tables/table38.xml"/><Relationship Id="rId4" Type="http://schemas.openxmlformats.org/officeDocument/2006/relationships/table" Target="../tables/table37.xml"/><Relationship Id="rId9" Type="http://schemas.openxmlformats.org/officeDocument/2006/relationships/table" Target="../tables/table42.xml"/></Relationships>
</file>

<file path=xl/worksheets/_rels/sheet7.xml.rels><?xml version="1.0" encoding="UTF-8" standalone="yes"?>
<Relationships xmlns="http://schemas.openxmlformats.org/package/2006/relationships"><Relationship Id="rId8" Type="http://schemas.openxmlformats.org/officeDocument/2006/relationships/table" Target="../tables/table48.xml"/><Relationship Id="rId3" Type="http://schemas.openxmlformats.org/officeDocument/2006/relationships/table" Target="../tables/table43.xml"/><Relationship Id="rId7" Type="http://schemas.openxmlformats.org/officeDocument/2006/relationships/table" Target="../tables/table47.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table" Target="../tables/table46.xml"/><Relationship Id="rId5" Type="http://schemas.openxmlformats.org/officeDocument/2006/relationships/table" Target="../tables/table45.xml"/><Relationship Id="rId4" Type="http://schemas.openxmlformats.org/officeDocument/2006/relationships/table" Target="../tables/table44.xml"/><Relationship Id="rId9" Type="http://schemas.openxmlformats.org/officeDocument/2006/relationships/table" Target="../tables/table49.xml"/></Relationships>
</file>

<file path=xl/worksheets/_rels/sheet8.xml.rels><?xml version="1.0" encoding="UTF-8" standalone="yes"?>
<Relationships xmlns="http://schemas.openxmlformats.org/package/2006/relationships"><Relationship Id="rId8" Type="http://schemas.openxmlformats.org/officeDocument/2006/relationships/table" Target="../tables/table55.xml"/><Relationship Id="rId3" Type="http://schemas.openxmlformats.org/officeDocument/2006/relationships/table" Target="../tables/table50.xml"/><Relationship Id="rId7" Type="http://schemas.openxmlformats.org/officeDocument/2006/relationships/table" Target="../tables/table54.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table" Target="../tables/table53.xml"/><Relationship Id="rId5" Type="http://schemas.openxmlformats.org/officeDocument/2006/relationships/table" Target="../tables/table52.xml"/><Relationship Id="rId4" Type="http://schemas.openxmlformats.org/officeDocument/2006/relationships/table" Target="../tables/table51.xml"/><Relationship Id="rId9" Type="http://schemas.openxmlformats.org/officeDocument/2006/relationships/table" Target="../tables/table56.xml"/></Relationships>
</file>

<file path=xl/worksheets/_rels/sheet9.xml.rels><?xml version="1.0" encoding="UTF-8" standalone="yes"?>
<Relationships xmlns="http://schemas.openxmlformats.org/package/2006/relationships"><Relationship Id="rId8" Type="http://schemas.openxmlformats.org/officeDocument/2006/relationships/table" Target="../tables/table62.xml"/><Relationship Id="rId3" Type="http://schemas.openxmlformats.org/officeDocument/2006/relationships/table" Target="../tables/table57.xml"/><Relationship Id="rId7" Type="http://schemas.openxmlformats.org/officeDocument/2006/relationships/table" Target="../tables/table61.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table" Target="../tables/table60.xml"/><Relationship Id="rId5" Type="http://schemas.openxmlformats.org/officeDocument/2006/relationships/table" Target="../tables/table59.xml"/><Relationship Id="rId4" Type="http://schemas.openxmlformats.org/officeDocument/2006/relationships/table" Target="../tables/table58.xml"/><Relationship Id="rId9" Type="http://schemas.openxmlformats.org/officeDocument/2006/relationships/table" Target="../tables/table6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C0D26-83B4-4691-BFB6-142FAB2B0C3B}">
  <sheetPr codeName="Sheet2">
    <outlinePr summaryBelow="0" summaryRight="0"/>
  </sheetPr>
  <dimension ref="A1:M88"/>
  <sheetViews>
    <sheetView showGridLines="0" zoomScaleNormal="100" workbookViewId="0">
      <pane ySplit="1" topLeftCell="A68" activePane="bottomLeft" state="frozenSplit"/>
      <selection activeCell="A31" sqref="A31"/>
      <selection pane="bottomLeft" activeCell="D7" sqref="D7"/>
    </sheetView>
  </sheetViews>
  <sheetFormatPr defaultColWidth="9.140625" defaultRowHeight="12.75" x14ac:dyDescent="0.25"/>
  <cols>
    <col min="1" max="1" width="23.140625" style="3" customWidth="1"/>
    <col min="2" max="2" width="18.28515625" style="3" customWidth="1"/>
    <col min="3" max="3" width="38.7109375" style="3" customWidth="1"/>
    <col min="4" max="4" width="14.140625" style="3" bestFit="1" customWidth="1"/>
    <col min="5" max="5" width="43.7109375" style="3" customWidth="1"/>
    <col min="6" max="8" width="11.5703125" style="3" customWidth="1"/>
    <col min="9" max="9" width="3.5703125" style="3" customWidth="1"/>
    <col min="10" max="16384" width="9.140625" style="3"/>
  </cols>
  <sheetData>
    <row r="1" spans="1:13" ht="18.75" customHeight="1" x14ac:dyDescent="0.25">
      <c r="A1" s="1"/>
      <c r="B1" s="2"/>
      <c r="C1" s="306" t="s">
        <v>0</v>
      </c>
      <c r="D1" s="306"/>
      <c r="E1" s="306"/>
      <c r="F1" s="2"/>
      <c r="G1" s="1"/>
      <c r="H1" s="1"/>
    </row>
    <row r="2" spans="1:13" ht="28.5" customHeight="1" x14ac:dyDescent="0.25">
      <c r="A2" s="303" t="s">
        <v>1</v>
      </c>
      <c r="B2" s="303"/>
      <c r="C2" s="307" t="s">
        <v>95</v>
      </c>
      <c r="D2" s="307"/>
      <c r="E2" s="307"/>
      <c r="F2" s="1"/>
      <c r="G2" s="1"/>
      <c r="H2" s="1"/>
    </row>
    <row r="3" spans="1:13" x14ac:dyDescent="0.25">
      <c r="A3" s="303" t="s">
        <v>2</v>
      </c>
      <c r="B3" s="303"/>
      <c r="C3" s="5" t="s">
        <v>96</v>
      </c>
      <c r="D3" s="5"/>
      <c r="E3" s="5"/>
      <c r="F3" s="5"/>
      <c r="G3" s="1"/>
      <c r="H3" s="1"/>
    </row>
    <row r="4" spans="1:13" x14ac:dyDescent="0.25">
      <c r="A4" s="303" t="s">
        <v>3</v>
      </c>
      <c r="B4" s="303"/>
      <c r="C4" s="5"/>
      <c r="D4" s="5"/>
      <c r="E4" s="5"/>
      <c r="F4" s="5"/>
      <c r="G4" s="1"/>
      <c r="H4" s="1"/>
      <c r="J4" s="36"/>
      <c r="K4" s="10"/>
      <c r="L4" s="10"/>
      <c r="M4" s="10"/>
    </row>
    <row r="5" spans="1:13" x14ac:dyDescent="0.25">
      <c r="A5" s="303" t="s">
        <v>4</v>
      </c>
      <c r="B5" s="303"/>
      <c r="C5" s="74">
        <v>3</v>
      </c>
      <c r="D5" s="5"/>
      <c r="E5" s="5"/>
      <c r="F5" s="5"/>
      <c r="G5" s="1"/>
      <c r="H5" s="1"/>
      <c r="J5" s="36"/>
    </row>
    <row r="6" spans="1:13" x14ac:dyDescent="0.25">
      <c r="A6" s="303" t="s">
        <v>5</v>
      </c>
      <c r="B6" s="303"/>
      <c r="C6" s="6">
        <v>3</v>
      </c>
      <c r="D6" s="5"/>
      <c r="E6" s="5"/>
      <c r="F6" s="5"/>
      <c r="G6" s="1"/>
      <c r="H6" s="1"/>
    </row>
    <row r="7" spans="1:13" x14ac:dyDescent="0.25">
      <c r="A7" s="304" t="s">
        <v>62</v>
      </c>
      <c r="B7" s="304"/>
      <c r="C7" s="6"/>
      <c r="D7" s="5"/>
      <c r="E7" s="5"/>
      <c r="F7" s="5"/>
      <c r="G7" s="1"/>
      <c r="H7" s="1"/>
    </row>
    <row r="8" spans="1:13" x14ac:dyDescent="0.25">
      <c r="A8" s="304" t="s">
        <v>23</v>
      </c>
      <c r="B8" s="304"/>
      <c r="C8" s="6">
        <v>1</v>
      </c>
      <c r="D8" s="5"/>
      <c r="E8" s="5"/>
      <c r="F8" s="5"/>
      <c r="G8" s="1"/>
      <c r="H8" s="1"/>
    </row>
    <row r="9" spans="1:13" x14ac:dyDescent="0.25">
      <c r="A9" s="4"/>
      <c r="B9" s="4"/>
      <c r="C9" s="6"/>
      <c r="D9" s="5"/>
      <c r="E9" s="5"/>
      <c r="F9" s="5"/>
      <c r="G9" s="1"/>
      <c r="H9" s="1"/>
    </row>
    <row r="10" spans="1:13" x14ac:dyDescent="0.25">
      <c r="A10" s="305" t="s">
        <v>6</v>
      </c>
      <c r="B10" s="305"/>
      <c r="C10" s="305"/>
      <c r="D10" s="41"/>
      <c r="E10" s="4"/>
      <c r="F10" s="41"/>
      <c r="G10" s="1"/>
      <c r="H10" s="1"/>
    </row>
    <row r="11" spans="1:13" s="10" customFormat="1" ht="27.75" customHeight="1" x14ac:dyDescent="0.25">
      <c r="A11" s="7" t="s">
        <v>7</v>
      </c>
      <c r="B11" s="7"/>
      <c r="C11" s="301" t="s">
        <v>98</v>
      </c>
      <c r="D11" s="301"/>
      <c r="E11" s="301"/>
      <c r="F11" s="7"/>
      <c r="G11" s="9"/>
      <c r="H11" s="9"/>
    </row>
    <row r="12" spans="1:13" ht="12.75" customHeight="1" x14ac:dyDescent="0.25">
      <c r="A12" s="65" t="s">
        <v>8</v>
      </c>
      <c r="B12" s="24"/>
      <c r="C12" s="24"/>
      <c r="D12" s="24"/>
      <c r="E12" s="24"/>
      <c r="F12" s="24"/>
      <c r="G12" s="299"/>
      <c r="H12" s="299"/>
    </row>
    <row r="13" spans="1:13" s="10" customFormat="1" ht="24" x14ac:dyDescent="0.25">
      <c r="A13" s="79" t="s">
        <v>9</v>
      </c>
      <c r="B13" s="64" t="s">
        <v>63</v>
      </c>
      <c r="C13" s="79" t="s">
        <v>64</v>
      </c>
      <c r="D13" s="68" t="s">
        <v>10</v>
      </c>
      <c r="E13" s="79" t="s">
        <v>30</v>
      </c>
      <c r="F13" s="11"/>
    </row>
    <row r="14" spans="1:13" ht="24" x14ac:dyDescent="0.25">
      <c r="A14" s="80" t="s">
        <v>27</v>
      </c>
      <c r="B14" s="49" t="s">
        <v>99</v>
      </c>
      <c r="C14" s="62" t="s">
        <v>103</v>
      </c>
      <c r="D14" s="49" t="s">
        <v>40</v>
      </c>
      <c r="E14" s="230">
        <v>39571</v>
      </c>
      <c r="F14" s="12"/>
    </row>
    <row r="15" spans="1:13" ht="24" x14ac:dyDescent="0.25">
      <c r="A15" s="80" t="s">
        <v>26</v>
      </c>
      <c r="B15" s="49" t="s">
        <v>100</v>
      </c>
      <c r="C15" s="62" t="s">
        <v>104</v>
      </c>
      <c r="D15" s="49" t="s">
        <v>39</v>
      </c>
      <c r="E15" s="230">
        <v>38754</v>
      </c>
      <c r="F15" s="12"/>
    </row>
    <row r="16" spans="1:13" ht="24" x14ac:dyDescent="0.25">
      <c r="A16" s="80" t="s">
        <v>26</v>
      </c>
      <c r="B16" s="49" t="s">
        <v>101</v>
      </c>
      <c r="C16" s="62" t="s">
        <v>105</v>
      </c>
      <c r="D16" s="49" t="s">
        <v>39</v>
      </c>
      <c r="E16" s="230">
        <v>41153</v>
      </c>
      <c r="F16" s="14"/>
    </row>
    <row r="17" spans="1:9" ht="24" x14ac:dyDescent="0.25">
      <c r="A17" s="80" t="s">
        <v>26</v>
      </c>
      <c r="B17" s="49" t="s">
        <v>102</v>
      </c>
      <c r="C17" s="62" t="s">
        <v>106</v>
      </c>
      <c r="D17" s="49" t="s">
        <v>39</v>
      </c>
      <c r="E17" s="230">
        <v>38260</v>
      </c>
      <c r="F17" s="24"/>
      <c r="G17" s="299"/>
      <c r="H17" s="299"/>
    </row>
    <row r="18" spans="1:9" s="10" customFormat="1" x14ac:dyDescent="0.25">
      <c r="A18" s="81" t="s">
        <v>24</v>
      </c>
      <c r="B18" s="82">
        <f>SUBTOTAL(103,TabelaAVM1[Oznaka tujega TC, SC])</f>
        <v>4</v>
      </c>
      <c r="C18" s="52"/>
      <c r="D18" s="52"/>
      <c r="E18" s="231"/>
      <c r="G18" s="15"/>
      <c r="H18" s="15"/>
      <c r="I18" s="15"/>
    </row>
    <row r="19" spans="1:9" s="10" customFormat="1" x14ac:dyDescent="0.25">
      <c r="A19" s="50"/>
      <c r="B19" s="51"/>
      <c r="C19" s="52"/>
      <c r="D19" s="52"/>
      <c r="E19" s="232"/>
      <c r="G19" s="15"/>
      <c r="H19" s="15"/>
      <c r="I19" s="15"/>
    </row>
    <row r="20" spans="1:9" x14ac:dyDescent="0.25">
      <c r="A20" s="300" t="s">
        <v>58</v>
      </c>
      <c r="B20" s="300"/>
      <c r="C20" s="40"/>
      <c r="D20" s="40"/>
      <c r="E20" s="233"/>
      <c r="F20" s="8"/>
      <c r="G20" s="17"/>
    </row>
    <row r="21" spans="1:9" x14ac:dyDescent="0.25">
      <c r="A21" s="302" t="s">
        <v>11</v>
      </c>
      <c r="B21" s="302"/>
      <c r="C21" s="7"/>
      <c r="D21" s="7"/>
      <c r="E21" s="7"/>
      <c r="F21" s="8"/>
      <c r="G21" s="17"/>
    </row>
    <row r="22" spans="1:9" s="38" customFormat="1" x14ac:dyDescent="0.25">
      <c r="A22" s="61" t="s">
        <v>5393</v>
      </c>
      <c r="B22" s="39"/>
      <c r="C22" s="39"/>
      <c r="D22" s="39"/>
      <c r="E22" s="5"/>
      <c r="F22" s="8"/>
      <c r="G22" s="35"/>
    </row>
    <row r="23" spans="1:9" x14ac:dyDescent="0.25">
      <c r="A23" s="42" t="s">
        <v>2690</v>
      </c>
      <c r="B23" s="42" t="s">
        <v>2691</v>
      </c>
      <c r="C23" s="42" t="s">
        <v>16</v>
      </c>
      <c r="D23" s="42" t="s">
        <v>57</v>
      </c>
      <c r="E23" s="42" t="s">
        <v>18</v>
      </c>
      <c r="F23" s="8"/>
      <c r="G23" s="17"/>
    </row>
    <row r="24" spans="1:9" x14ac:dyDescent="0.15">
      <c r="A24" s="121" t="s">
        <v>107</v>
      </c>
      <c r="B24" s="234" t="s">
        <v>110</v>
      </c>
      <c r="C24" s="234" t="s">
        <v>128</v>
      </c>
      <c r="D24" s="234" t="s">
        <v>138</v>
      </c>
      <c r="E24" s="235" t="s">
        <v>141</v>
      </c>
      <c r="F24" s="8"/>
      <c r="G24" s="17"/>
    </row>
    <row r="25" spans="1:9" ht="21" x14ac:dyDescent="0.15">
      <c r="A25" s="121" t="s">
        <v>107</v>
      </c>
      <c r="B25" s="234" t="s">
        <v>5390</v>
      </c>
      <c r="C25" s="234" t="s">
        <v>5391</v>
      </c>
      <c r="D25" s="234" t="s">
        <v>139</v>
      </c>
      <c r="E25" s="235" t="s">
        <v>142</v>
      </c>
      <c r="F25" s="8"/>
      <c r="G25" s="17"/>
    </row>
    <row r="26" spans="1:9" ht="31.5" x14ac:dyDescent="0.15">
      <c r="A26" s="121" t="s">
        <v>107</v>
      </c>
      <c r="B26" s="234" t="s">
        <v>111</v>
      </c>
      <c r="C26" s="234" t="s">
        <v>129</v>
      </c>
      <c r="D26" s="234" t="s">
        <v>139</v>
      </c>
      <c r="E26" s="235" t="s">
        <v>143</v>
      </c>
      <c r="F26" s="8"/>
      <c r="G26" s="17"/>
    </row>
    <row r="27" spans="1:9" x14ac:dyDescent="0.25">
      <c r="A27" s="228"/>
      <c r="B27" s="229"/>
      <c r="C27" s="228"/>
      <c r="D27" s="228"/>
      <c r="E27" s="228"/>
      <c r="F27" s="8"/>
      <c r="G27" s="17"/>
    </row>
    <row r="28" spans="1:9" ht="21" x14ac:dyDescent="0.15">
      <c r="A28" s="121" t="s">
        <v>108</v>
      </c>
      <c r="B28" s="234" t="s">
        <v>5364</v>
      </c>
      <c r="C28" s="234" t="s">
        <v>5365</v>
      </c>
      <c r="D28" s="234" t="s">
        <v>32</v>
      </c>
      <c r="E28" s="235" t="s">
        <v>5366</v>
      </c>
      <c r="F28" s="8"/>
      <c r="G28" s="17"/>
    </row>
    <row r="29" spans="1:9" s="10" customFormat="1" x14ac:dyDescent="0.15">
      <c r="A29" s="121" t="s">
        <v>108</v>
      </c>
      <c r="B29" s="234" t="s">
        <v>5367</v>
      </c>
      <c r="C29" s="234" t="s">
        <v>5368</v>
      </c>
      <c r="D29" s="234" t="s">
        <v>32</v>
      </c>
      <c r="E29" s="235" t="s">
        <v>5369</v>
      </c>
      <c r="F29" s="11"/>
      <c r="G29" s="11"/>
      <c r="H29" s="11"/>
    </row>
    <row r="30" spans="1:9" ht="21" x14ac:dyDescent="0.15">
      <c r="A30" s="121" t="s">
        <v>108</v>
      </c>
      <c r="B30" s="234" t="s">
        <v>119</v>
      </c>
      <c r="C30" s="234" t="s">
        <v>131</v>
      </c>
      <c r="D30" s="234" t="s">
        <v>32</v>
      </c>
      <c r="E30" s="235" t="s">
        <v>149</v>
      </c>
      <c r="F30" s="4"/>
    </row>
    <row r="31" spans="1:9" ht="21" x14ac:dyDescent="0.15">
      <c r="A31" s="121" t="s">
        <v>108</v>
      </c>
      <c r="B31" s="234" t="s">
        <v>123</v>
      </c>
      <c r="C31" s="234" t="s">
        <v>134</v>
      </c>
      <c r="D31" s="234" t="s">
        <v>32</v>
      </c>
      <c r="E31" s="235" t="s">
        <v>153</v>
      </c>
    </row>
    <row r="32" spans="1:9" ht="21" x14ac:dyDescent="0.15">
      <c r="A32" s="121" t="s">
        <v>108</v>
      </c>
      <c r="B32" s="234" t="s">
        <v>117</v>
      </c>
      <c r="C32" s="234" t="s">
        <v>130</v>
      </c>
      <c r="D32" s="234" t="s">
        <v>32</v>
      </c>
      <c r="E32" s="235" t="s">
        <v>147</v>
      </c>
    </row>
    <row r="33" spans="1:8" ht="21" x14ac:dyDescent="0.15">
      <c r="A33" s="121" t="s">
        <v>108</v>
      </c>
      <c r="B33" s="234" t="s">
        <v>121</v>
      </c>
      <c r="C33" s="234" t="s">
        <v>132</v>
      </c>
      <c r="D33" s="234" t="s">
        <v>32</v>
      </c>
      <c r="E33" s="235" t="s">
        <v>151</v>
      </c>
    </row>
    <row r="34" spans="1:8" ht="21" x14ac:dyDescent="0.15">
      <c r="A34" s="121" t="s">
        <v>108</v>
      </c>
      <c r="B34" s="234" t="s">
        <v>5370</v>
      </c>
      <c r="C34" s="234" t="s">
        <v>5371</v>
      </c>
      <c r="D34" s="234" t="s">
        <v>32</v>
      </c>
      <c r="E34" s="235" t="s">
        <v>5372</v>
      </c>
    </row>
    <row r="35" spans="1:8" x14ac:dyDescent="0.15">
      <c r="A35" s="121" t="s">
        <v>108</v>
      </c>
      <c r="B35" s="234" t="s">
        <v>5373</v>
      </c>
      <c r="C35" s="234" t="s">
        <v>5374</v>
      </c>
      <c r="D35" s="234" t="s">
        <v>32</v>
      </c>
      <c r="E35" s="235" t="s">
        <v>5375</v>
      </c>
    </row>
    <row r="36" spans="1:8" ht="21" x14ac:dyDescent="0.15">
      <c r="A36" s="121" t="s">
        <v>108</v>
      </c>
      <c r="B36" s="234" t="s">
        <v>5376</v>
      </c>
      <c r="C36" s="234" t="s">
        <v>5377</v>
      </c>
      <c r="D36" s="234" t="s">
        <v>32</v>
      </c>
      <c r="E36" s="235" t="s">
        <v>5378</v>
      </c>
      <c r="F36" s="4"/>
    </row>
    <row r="37" spans="1:8" ht="21" x14ac:dyDescent="0.15">
      <c r="A37" s="121" t="s">
        <v>108</v>
      </c>
      <c r="B37" s="234" t="s">
        <v>124</v>
      </c>
      <c r="C37" s="234" t="s">
        <v>135</v>
      </c>
      <c r="D37" s="234" t="s">
        <v>140</v>
      </c>
      <c r="E37" s="235" t="s">
        <v>154</v>
      </c>
      <c r="F37" s="4"/>
    </row>
    <row r="38" spans="1:8" s="20" customFormat="1" ht="31.5" x14ac:dyDescent="0.15">
      <c r="A38" s="121" t="s">
        <v>108</v>
      </c>
      <c r="B38" s="234" t="s">
        <v>122</v>
      </c>
      <c r="C38" s="234" t="s">
        <v>133</v>
      </c>
      <c r="D38" s="234" t="s">
        <v>139</v>
      </c>
      <c r="E38" s="235" t="s">
        <v>152</v>
      </c>
      <c r="F38" s="21"/>
      <c r="G38" s="21"/>
      <c r="H38" s="21"/>
    </row>
    <row r="39" spans="1:8" s="20" customFormat="1" ht="31.5" x14ac:dyDescent="0.15">
      <c r="A39" s="121" t="s">
        <v>108</v>
      </c>
      <c r="B39" s="234" t="s">
        <v>5379</v>
      </c>
      <c r="C39" s="234" t="s">
        <v>5380</v>
      </c>
      <c r="D39" s="234" t="s">
        <v>139</v>
      </c>
      <c r="E39" s="235" t="s">
        <v>155</v>
      </c>
      <c r="F39" s="21"/>
      <c r="G39" s="21"/>
      <c r="H39" s="21"/>
    </row>
    <row r="40" spans="1:8" s="20" customFormat="1" ht="21" x14ac:dyDescent="0.15">
      <c r="A40" s="121" t="s">
        <v>108</v>
      </c>
      <c r="B40" s="234" t="s">
        <v>120</v>
      </c>
      <c r="C40" s="234" t="s">
        <v>5381</v>
      </c>
      <c r="D40" s="234" t="s">
        <v>139</v>
      </c>
      <c r="E40" s="235" t="s">
        <v>150</v>
      </c>
      <c r="F40" s="21"/>
      <c r="G40" s="21"/>
      <c r="H40" s="21"/>
    </row>
    <row r="41" spans="1:8" s="20" customFormat="1" ht="21" x14ac:dyDescent="0.15">
      <c r="A41" s="121" t="s">
        <v>108</v>
      </c>
      <c r="B41" s="234" t="s">
        <v>115</v>
      </c>
      <c r="C41" s="234" t="s">
        <v>5382</v>
      </c>
      <c r="D41" s="234" t="s">
        <v>139</v>
      </c>
      <c r="E41" s="235" t="s">
        <v>145</v>
      </c>
      <c r="F41" s="21"/>
      <c r="G41" s="21"/>
      <c r="H41" s="21"/>
    </row>
    <row r="42" spans="1:8" s="20" customFormat="1" ht="31.5" x14ac:dyDescent="0.15">
      <c r="A42" s="121" t="s">
        <v>108</v>
      </c>
      <c r="B42" s="234" t="s">
        <v>113</v>
      </c>
      <c r="C42" s="234" t="s">
        <v>5383</v>
      </c>
      <c r="D42" s="234" t="s">
        <v>139</v>
      </c>
      <c r="E42" s="235" t="s">
        <v>5384</v>
      </c>
      <c r="F42" s="21"/>
      <c r="G42" s="21"/>
      <c r="H42" s="21"/>
    </row>
    <row r="43" spans="1:8" s="20" customFormat="1" ht="21" x14ac:dyDescent="0.15">
      <c r="A43" s="121" t="s">
        <v>108</v>
      </c>
      <c r="B43" s="234" t="s">
        <v>112</v>
      </c>
      <c r="C43" s="234" t="s">
        <v>5385</v>
      </c>
      <c r="D43" s="234" t="s">
        <v>139</v>
      </c>
      <c r="E43" s="235" t="s">
        <v>5386</v>
      </c>
      <c r="F43" s="21"/>
      <c r="G43" s="21"/>
      <c r="H43" s="21"/>
    </row>
    <row r="44" spans="1:8" ht="21" x14ac:dyDescent="0.15">
      <c r="A44" s="121" t="s">
        <v>108</v>
      </c>
      <c r="B44" s="234" t="s">
        <v>116</v>
      </c>
      <c r="C44" s="234" t="s">
        <v>5387</v>
      </c>
      <c r="D44" s="234" t="s">
        <v>139</v>
      </c>
      <c r="E44" s="235" t="s">
        <v>146</v>
      </c>
      <c r="F44" s="22"/>
      <c r="G44" s="23"/>
      <c r="H44" s="23"/>
    </row>
    <row r="45" spans="1:8" ht="21" x14ac:dyDescent="0.15">
      <c r="A45" s="121" t="s">
        <v>108</v>
      </c>
      <c r="B45" s="234" t="s">
        <v>118</v>
      </c>
      <c r="C45" s="234" t="s">
        <v>5388</v>
      </c>
      <c r="D45" s="234" t="s">
        <v>139</v>
      </c>
      <c r="E45" s="235" t="s">
        <v>148</v>
      </c>
      <c r="F45" s="22"/>
      <c r="G45" s="23"/>
      <c r="H45" s="23"/>
    </row>
    <row r="46" spans="1:8" ht="21" x14ac:dyDescent="0.15">
      <c r="A46" s="121" t="s">
        <v>108</v>
      </c>
      <c r="B46" s="234" t="s">
        <v>114</v>
      </c>
      <c r="C46" s="234" t="s">
        <v>5389</v>
      </c>
      <c r="D46" s="234" t="s">
        <v>139</v>
      </c>
      <c r="E46" s="235" t="s">
        <v>144</v>
      </c>
      <c r="F46" s="22"/>
      <c r="G46" s="23"/>
      <c r="H46" s="23"/>
    </row>
    <row r="47" spans="1:8" x14ac:dyDescent="0.25">
      <c r="A47" s="228"/>
      <c r="B47" s="229"/>
      <c r="C47" s="228"/>
      <c r="D47" s="228"/>
      <c r="E47" s="228"/>
      <c r="F47" s="22"/>
      <c r="G47" s="23"/>
      <c r="H47" s="23"/>
    </row>
    <row r="48" spans="1:8" ht="21" x14ac:dyDescent="0.15">
      <c r="A48" s="121" t="s">
        <v>109</v>
      </c>
      <c r="B48" s="234" t="s">
        <v>126</v>
      </c>
      <c r="C48" s="234" t="s">
        <v>136</v>
      </c>
      <c r="D48" s="234" t="s">
        <v>32</v>
      </c>
      <c r="E48" s="235" t="s">
        <v>157</v>
      </c>
      <c r="F48" s="16"/>
    </row>
    <row r="49" spans="1:6" x14ac:dyDescent="0.15">
      <c r="A49" s="121" t="s">
        <v>109</v>
      </c>
      <c r="B49" s="234" t="s">
        <v>127</v>
      </c>
      <c r="C49" s="234" t="s">
        <v>137</v>
      </c>
      <c r="D49" s="234" t="s">
        <v>139</v>
      </c>
      <c r="E49" s="235" t="s">
        <v>158</v>
      </c>
      <c r="F49" s="16"/>
    </row>
    <row r="50" spans="1:6" ht="21" x14ac:dyDescent="0.15">
      <c r="A50" s="121" t="s">
        <v>109</v>
      </c>
      <c r="B50" s="234" t="s">
        <v>125</v>
      </c>
      <c r="C50" s="234" t="s">
        <v>5392</v>
      </c>
      <c r="D50" s="234" t="s">
        <v>139</v>
      </c>
      <c r="E50" s="235" t="s">
        <v>156</v>
      </c>
      <c r="F50" s="16"/>
    </row>
    <row r="51" spans="1:6" x14ac:dyDescent="0.25">
      <c r="A51" s="46" t="s">
        <v>24</v>
      </c>
      <c r="B51" s="46">
        <f>SUBTOTAL(103,TabelaAVM2.1[Številka projekta])</f>
        <v>25</v>
      </c>
      <c r="C51" s="27"/>
      <c r="D51" s="27"/>
      <c r="E51" s="43"/>
      <c r="F51" s="16"/>
    </row>
    <row r="52" spans="1:6" x14ac:dyDescent="0.25">
      <c r="A52" s="46"/>
      <c r="B52" s="43"/>
      <c r="C52" s="27"/>
      <c r="D52" s="27"/>
      <c r="E52" s="43"/>
      <c r="F52" s="16"/>
    </row>
    <row r="53" spans="1:6" ht="13.5" thickBot="1" x14ac:dyDescent="0.3">
      <c r="A53" s="59" t="s">
        <v>15</v>
      </c>
      <c r="B53" s="59"/>
      <c r="C53" s="59"/>
      <c r="D53" s="10"/>
      <c r="E53" s="4"/>
      <c r="F53" s="16"/>
    </row>
    <row r="54" spans="1:6" ht="13.5" thickBot="1" x14ac:dyDescent="0.3">
      <c r="A54" s="66" t="s">
        <v>16</v>
      </c>
      <c r="B54" s="67" t="s">
        <v>17</v>
      </c>
      <c r="C54" s="67" t="s">
        <v>18</v>
      </c>
      <c r="D54" s="88" t="s">
        <v>2694</v>
      </c>
    </row>
    <row r="55" spans="1:6" x14ac:dyDescent="0.25">
      <c r="A55" s="45"/>
      <c r="B55" s="42"/>
      <c r="C55" s="32"/>
      <c r="D55" s="87"/>
    </row>
    <row r="56" spans="1:6" x14ac:dyDescent="0.25">
      <c r="A56" s="45"/>
      <c r="B56" s="42"/>
      <c r="C56" s="32"/>
      <c r="D56" s="87"/>
    </row>
    <row r="57" spans="1:6" x14ac:dyDescent="0.25">
      <c r="A57" s="45"/>
      <c r="B57" s="42"/>
      <c r="C57" s="32"/>
      <c r="D57" s="87"/>
    </row>
    <row r="58" spans="1:6" x14ac:dyDescent="0.25">
      <c r="A58" s="33" t="s">
        <v>24</v>
      </c>
      <c r="B58" s="44">
        <f>SUBTOTAL(109,TabelaAVM2.2[Strani])</f>
        <v>0</v>
      </c>
      <c r="C58" s="44">
        <f>SUBTOTAL(103,TabelaAVM2.2[Naslov])</f>
        <v>0</v>
      </c>
      <c r="D58" s="86"/>
    </row>
    <row r="59" spans="1:6" x14ac:dyDescent="0.25">
      <c r="A59" s="4"/>
      <c r="B59" s="4"/>
      <c r="C59" s="18"/>
      <c r="D59" s="4"/>
      <c r="E59" s="4"/>
      <c r="F59" s="5"/>
    </row>
    <row r="60" spans="1:6" ht="13.5" thickBot="1" x14ac:dyDescent="0.3">
      <c r="A60" s="59" t="s">
        <v>19</v>
      </c>
      <c r="B60" s="59"/>
      <c r="C60" s="59"/>
      <c r="D60" s="21"/>
      <c r="E60" s="21"/>
    </row>
    <row r="61" spans="1:6" ht="13.5" thickBot="1" x14ac:dyDescent="0.3">
      <c r="A61" s="69" t="s">
        <v>16</v>
      </c>
      <c r="B61" s="70" t="s">
        <v>17</v>
      </c>
      <c r="C61" s="70" t="s">
        <v>18</v>
      </c>
      <c r="D61" s="91" t="s">
        <v>2694</v>
      </c>
      <c r="E61" s="21"/>
    </row>
    <row r="62" spans="1:6" x14ac:dyDescent="0.25">
      <c r="A62" s="5"/>
      <c r="B62" s="37"/>
      <c r="C62" s="8"/>
      <c r="D62" s="90"/>
      <c r="E62" s="21"/>
    </row>
    <row r="63" spans="1:6" x14ac:dyDescent="0.25">
      <c r="A63" s="5"/>
      <c r="B63" s="37"/>
      <c r="C63" s="8"/>
      <c r="D63" s="90"/>
      <c r="E63" s="21"/>
    </row>
    <row r="64" spans="1:6" x14ac:dyDescent="0.25">
      <c r="A64" s="5"/>
      <c r="B64" s="37"/>
      <c r="C64" s="8"/>
      <c r="D64" s="90"/>
      <c r="E64" s="21"/>
    </row>
    <row r="65" spans="1:5" x14ac:dyDescent="0.2">
      <c r="A65" s="25" t="s">
        <v>24</v>
      </c>
      <c r="B65" s="43">
        <f>SUBTOTAL(109,TabelaAVM2.3[Strani])</f>
        <v>0</v>
      </c>
      <c r="C65" s="43">
        <f>SUBTOTAL(103,TabelaAVM2.3[Naslov])</f>
        <v>0</v>
      </c>
      <c r="D65" s="89"/>
      <c r="E65" s="21"/>
    </row>
    <row r="66" spans="1:5" x14ac:dyDescent="0.25">
      <c r="A66" s="19"/>
      <c r="B66" s="20"/>
      <c r="C66" s="19"/>
      <c r="D66" s="21"/>
      <c r="E66" s="21"/>
    </row>
    <row r="67" spans="1:5" x14ac:dyDescent="0.25">
      <c r="A67" s="10" t="s">
        <v>59</v>
      </c>
      <c r="B67" s="20"/>
      <c r="C67" s="19"/>
      <c r="D67" s="21"/>
      <c r="E67" s="21"/>
    </row>
    <row r="68" spans="1:5" ht="13.5" thickBot="1" x14ac:dyDescent="0.3">
      <c r="A68" s="59" t="s">
        <v>60</v>
      </c>
      <c r="B68" s="59"/>
      <c r="C68" s="59"/>
      <c r="D68" s="22"/>
      <c r="E68" s="22"/>
    </row>
    <row r="69" spans="1:5" x14ac:dyDescent="0.25">
      <c r="A69" s="126" t="s">
        <v>16</v>
      </c>
      <c r="B69" s="127" t="s">
        <v>17</v>
      </c>
      <c r="C69" s="127" t="s">
        <v>18</v>
      </c>
      <c r="D69" s="128" t="s">
        <v>2694</v>
      </c>
      <c r="E69" s="22"/>
    </row>
    <row r="70" spans="1:5" ht="48" x14ac:dyDescent="0.25">
      <c r="A70" s="129" t="s">
        <v>159</v>
      </c>
      <c r="B70" s="124">
        <v>161</v>
      </c>
      <c r="C70" s="121" t="s">
        <v>160</v>
      </c>
      <c r="D70" s="130"/>
      <c r="E70" s="22"/>
    </row>
    <row r="71" spans="1:5" ht="48" x14ac:dyDescent="0.25">
      <c r="A71" s="129" t="s">
        <v>161</v>
      </c>
      <c r="B71" s="124">
        <v>65</v>
      </c>
      <c r="C71" s="121" t="s">
        <v>162</v>
      </c>
      <c r="D71" s="130"/>
      <c r="E71" s="22"/>
    </row>
    <row r="72" spans="1:5" ht="48" x14ac:dyDescent="0.25">
      <c r="A72" s="129" t="s">
        <v>163</v>
      </c>
      <c r="B72" s="124">
        <v>40</v>
      </c>
      <c r="C72" s="121" t="s">
        <v>164</v>
      </c>
      <c r="D72" s="130"/>
      <c r="E72" s="22"/>
    </row>
    <row r="73" spans="1:5" x14ac:dyDescent="0.2">
      <c r="A73" s="25" t="s">
        <v>24</v>
      </c>
      <c r="B73" s="43">
        <f>SUBTOTAL(109,TabelaAVM3.1[Strani])</f>
        <v>266</v>
      </c>
      <c r="C73" s="43">
        <f>SUBTOTAL(103,TabelaAVM3.1[Naslov])</f>
        <v>3</v>
      </c>
      <c r="D73" s="89"/>
      <c r="E73" s="22"/>
    </row>
    <row r="74" spans="1:5" x14ac:dyDescent="0.25">
      <c r="A74" s="25"/>
      <c r="B74" s="25"/>
      <c r="C74" s="26"/>
      <c r="D74" s="22"/>
      <c r="E74" s="22"/>
    </row>
    <row r="75" spans="1:5" ht="13.5" thickBot="1" x14ac:dyDescent="0.3">
      <c r="A75" s="58" t="s">
        <v>324</v>
      </c>
      <c r="B75" s="58"/>
      <c r="C75" s="58"/>
      <c r="D75" s="58"/>
      <c r="E75" s="5"/>
    </row>
    <row r="76" spans="1:5" ht="13.5" thickBot="1" x14ac:dyDescent="0.3">
      <c r="A76" s="66" t="s">
        <v>16</v>
      </c>
      <c r="B76" s="67" t="s">
        <v>17</v>
      </c>
      <c r="C76" s="67" t="s">
        <v>18</v>
      </c>
      <c r="D76" s="88" t="s">
        <v>2694</v>
      </c>
    </row>
    <row r="77" spans="1:5" x14ac:dyDescent="0.25">
      <c r="A77" s="45"/>
      <c r="B77" s="42"/>
      <c r="C77" s="32"/>
      <c r="D77" s="90"/>
    </row>
    <row r="78" spans="1:5" x14ac:dyDescent="0.25">
      <c r="A78" s="45"/>
      <c r="B78" s="42"/>
      <c r="C78" s="32"/>
      <c r="D78" s="90"/>
    </row>
    <row r="79" spans="1:5" x14ac:dyDescent="0.25">
      <c r="A79" s="45"/>
      <c r="B79" s="42"/>
      <c r="C79" s="32"/>
      <c r="D79" s="90"/>
    </row>
    <row r="80" spans="1:5" x14ac:dyDescent="0.2">
      <c r="A80" s="25" t="s">
        <v>24</v>
      </c>
      <c r="B80" s="43">
        <f>SUBTOTAL(109,TabelaAVM3.2[Strani])</f>
        <v>0</v>
      </c>
      <c r="C80" s="43">
        <f>SUBTOTAL(103,TabelaAVM3.2[Naslov])</f>
        <v>0</v>
      </c>
      <c r="D80" s="89"/>
    </row>
    <row r="81" spans="1:5" x14ac:dyDescent="0.25">
      <c r="A81" s="4"/>
      <c r="B81" s="4"/>
      <c r="C81" s="8"/>
      <c r="D81" s="5"/>
      <c r="E81" s="5"/>
    </row>
    <row r="82" spans="1:5" ht="13.5" thickBot="1" x14ac:dyDescent="0.3">
      <c r="A82" s="60" t="s">
        <v>215</v>
      </c>
      <c r="B82" s="60"/>
      <c r="C82" s="60"/>
      <c r="D82" s="60"/>
      <c r="E82" s="16"/>
    </row>
    <row r="83" spans="1:5" ht="13.5" thickBot="1" x14ac:dyDescent="0.3">
      <c r="A83" s="67" t="s">
        <v>22</v>
      </c>
      <c r="B83" s="67" t="s">
        <v>65</v>
      </c>
      <c r="C83" s="66" t="s">
        <v>2797</v>
      </c>
      <c r="D83" s="93" t="s">
        <v>2694</v>
      </c>
    </row>
    <row r="84" spans="1:5" x14ac:dyDescent="0.25">
      <c r="A84" s="45"/>
      <c r="B84" s="32"/>
      <c r="C84" s="42"/>
      <c r="D84" s="90"/>
    </row>
    <row r="85" spans="1:5" x14ac:dyDescent="0.25">
      <c r="A85" s="45"/>
      <c r="B85" s="32"/>
      <c r="C85" s="42"/>
      <c r="D85" s="90"/>
    </row>
    <row r="86" spans="1:5" x14ac:dyDescent="0.25">
      <c r="A86" s="45"/>
      <c r="B86" s="32"/>
      <c r="C86" s="42"/>
      <c r="D86" s="90"/>
    </row>
    <row r="87" spans="1:5" x14ac:dyDescent="0.2">
      <c r="A87" s="30" t="s">
        <v>24</v>
      </c>
      <c r="B87" s="30">
        <f>SUBTOTAL(103,TabelaAVM4[TDT])</f>
        <v>0</v>
      </c>
      <c r="C87" s="30"/>
      <c r="D87" s="92"/>
    </row>
    <row r="88" spans="1:5" x14ac:dyDescent="0.25">
      <c r="A88" s="25"/>
      <c r="B88" s="27"/>
      <c r="C88" s="28"/>
      <c r="D88" s="29"/>
    </row>
  </sheetData>
  <mergeCells count="15">
    <mergeCell ref="A4:B4"/>
    <mergeCell ref="C1:E1"/>
    <mergeCell ref="A2:B2"/>
    <mergeCell ref="C2:E2"/>
    <mergeCell ref="A3:B3"/>
    <mergeCell ref="A5:B5"/>
    <mergeCell ref="A6:B6"/>
    <mergeCell ref="A7:B7"/>
    <mergeCell ref="A8:B8"/>
    <mergeCell ref="A10:C10"/>
    <mergeCell ref="G12:H12"/>
    <mergeCell ref="G17:H17"/>
    <mergeCell ref="A20:B20"/>
    <mergeCell ref="C11:E11"/>
    <mergeCell ref="A21:B21"/>
  </mergeCells>
  <dataValidations xWindow="451" yWindow="805" count="8">
    <dataValidation type="list" allowBlank="1" showInputMessage="1" promptTitle="Izberi iz seznama" prompt="Iz spodnjega seznama izberi tujo organizacijo kateri pripada TDT" sqref="A14:A17" xr:uid="{DFA1A646-F5E0-4974-893F-60068DB99CCF}">
      <formula1>Organizacije</formula1>
    </dataValidation>
    <dataValidation type="list" allowBlank="1" showInputMessage="1" showErrorMessage="1" promptTitle="Izberi iz seznama" prompt="Izberi trenutni status članstva znortaj tujega TDT" sqref="D14:D17" xr:uid="{665343A6-61E1-48DE-AEBF-266B0A5A6528}">
      <formula1>Status</formula1>
    </dataValidation>
    <dataValidation allowBlank="1" showInputMessage="1" promptTitle="Vnesi datum" prompt="Vnesi datum zadnje spremembe statusa članstva TDT" sqref="E14:E17" xr:uid="{405A6B21-AAE3-4D07-B7D1-5030C0E73F4D}"/>
    <dataValidation allowBlank="1" showInputMessage="1" showErrorMessage="1" promptTitle="Vnesi naslov tujega TDT" prompt="Vnesi originalni naslov tujega TDT" sqref="C14:C17" xr:uid="{10935F3B-B20B-4E1A-A3EB-7E09D6EB9225}"/>
    <dataValidation allowBlank="1" showInputMessage="1" showErrorMessage="1" promptTitle="Vnesi oznako" prompt="Vnesi oznako tuje organizaciji in TDT" sqref="B14:B17" xr:uid="{0BDD4CAF-0BE8-471E-94E1-1AA595E8EC98}"/>
    <dataValidation allowBlank="1" showInputMessage="1" showErrorMessage="1" promptTitle="Vnesi oznako" prompt="Vnesi oznako Evropskega, mednarodnega ali Slovenskega TC, SC ali WG" sqref="B84:B86" xr:uid="{C00D8A58-AE89-4197-9AA2-183E607564BC}"/>
    <dataValidation allowBlank="1" showInputMessage="1" showErrorMessage="1" promptTitle="Vnesi ime " prompt="Vpiši ime in priimek strokovnjaka oziroma TS" sqref="A84:A86" xr:uid="{DCA7C6FC-7ECF-4A32-A8C1-9E9529D12FC5}"/>
    <dataValidation allowBlank="1" showInputMessage="1" showErrorMessage="1" promptTitle="Vnesi ime TDT" prompt="Vnesi celotno ime tujega TDT" sqref="C84:C86" xr:uid="{36929FAA-977F-4D44-9278-D98FF1507386}"/>
  </dataValidations>
  <pageMargins left="0.25" right="0.25" top="0.25" bottom="0.25" header="0.5" footer="0.5"/>
  <pageSetup paperSize="9" orientation="landscape" r:id="rId1"/>
  <headerFooter alignWithMargins="0">
    <oddFooter>&amp;L&amp;C&amp;R</oddFooter>
  </headerFooter>
  <drawing r:id="rId2"/>
  <tableParts count="7">
    <tablePart r:id="rId3"/>
    <tablePart r:id="rId4"/>
    <tablePart r:id="rId5"/>
    <tablePart r:id="rId6"/>
    <tablePart r:id="rId7"/>
    <tablePart r:id="rId8"/>
    <tablePart r:id="rId9"/>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BB63F-2794-408F-ADFE-55B45B24EC8E}">
  <sheetPr codeName="Sheet12">
    <outlinePr summaryBelow="0" summaryRight="0"/>
  </sheetPr>
  <dimension ref="A1:M139"/>
  <sheetViews>
    <sheetView showGridLines="0" zoomScaleNormal="100" workbookViewId="0">
      <pane ySplit="1" topLeftCell="A112" activePane="bottomLeft" state="frozenSplit"/>
      <selection activeCell="A31" sqref="A31"/>
      <selection pane="bottomLeft" activeCell="A137" sqref="A137"/>
    </sheetView>
  </sheetViews>
  <sheetFormatPr defaultColWidth="9.140625" defaultRowHeight="12.75" x14ac:dyDescent="0.25"/>
  <cols>
    <col min="1" max="1" width="23.140625" style="3" customWidth="1"/>
    <col min="2" max="2" width="18.28515625" style="3" customWidth="1"/>
    <col min="3" max="3" width="38.7109375" style="3" customWidth="1"/>
    <col min="4" max="4" width="14.140625" style="3" bestFit="1" customWidth="1"/>
    <col min="5" max="5" width="43.7109375" style="20" customWidth="1"/>
    <col min="6" max="6" width="11.5703125" style="256" customWidth="1"/>
    <col min="7" max="8" width="11.5703125" style="3" customWidth="1"/>
    <col min="9" max="9" width="3.5703125" style="3" customWidth="1"/>
    <col min="10" max="16384" width="9.140625" style="3"/>
  </cols>
  <sheetData>
    <row r="1" spans="1:13" ht="18.75" customHeight="1" x14ac:dyDescent="0.25">
      <c r="A1" s="1"/>
      <c r="B1" s="2"/>
      <c r="C1" s="306" t="s">
        <v>0</v>
      </c>
      <c r="D1" s="306"/>
      <c r="E1" s="306"/>
      <c r="F1" s="244"/>
      <c r="G1" s="1"/>
      <c r="H1" s="1"/>
    </row>
    <row r="2" spans="1:13" ht="13.5" customHeight="1" x14ac:dyDescent="0.25">
      <c r="A2" s="303" t="s">
        <v>1</v>
      </c>
      <c r="B2" s="303"/>
      <c r="C2" s="307" t="s">
        <v>389</v>
      </c>
      <c r="D2" s="307"/>
      <c r="E2" s="307"/>
      <c r="F2" s="245"/>
      <c r="G2" s="1"/>
      <c r="H2" s="1"/>
    </row>
    <row r="3" spans="1:13" x14ac:dyDescent="0.25">
      <c r="A3" s="303" t="s">
        <v>2</v>
      </c>
      <c r="B3" s="303"/>
      <c r="C3" s="27" t="s">
        <v>96</v>
      </c>
      <c r="D3" s="5"/>
      <c r="E3" s="107"/>
      <c r="F3" s="246"/>
      <c r="G3" s="1"/>
      <c r="H3" s="1"/>
    </row>
    <row r="4" spans="1:13" x14ac:dyDescent="0.25">
      <c r="A4" s="303" t="s">
        <v>3</v>
      </c>
      <c r="B4" s="303"/>
      <c r="C4" s="312" t="s">
        <v>390</v>
      </c>
      <c r="D4" s="312"/>
      <c r="E4" s="312"/>
      <c r="F4" s="312"/>
      <c r="G4" s="1"/>
      <c r="H4" s="1"/>
      <c r="J4" s="36"/>
      <c r="K4" s="10"/>
      <c r="L4" s="10"/>
      <c r="M4" s="10"/>
    </row>
    <row r="5" spans="1:13" x14ac:dyDescent="0.25">
      <c r="A5" s="303" t="s">
        <v>4</v>
      </c>
      <c r="B5" s="303"/>
      <c r="C5" s="6">
        <v>3</v>
      </c>
      <c r="D5" s="5"/>
      <c r="E5" s="107"/>
      <c r="F5" s="246"/>
      <c r="G5" s="1"/>
      <c r="H5" s="1"/>
      <c r="J5" s="36"/>
    </row>
    <row r="6" spans="1:13" x14ac:dyDescent="0.25">
      <c r="A6" s="303" t="s">
        <v>5</v>
      </c>
      <c r="B6" s="303"/>
      <c r="C6" s="6">
        <v>5</v>
      </c>
      <c r="D6" s="5"/>
      <c r="E6" s="107"/>
      <c r="F6" s="246"/>
      <c r="G6" s="1"/>
      <c r="H6" s="1"/>
    </row>
    <row r="7" spans="1:13" x14ac:dyDescent="0.25">
      <c r="A7" s="304" t="s">
        <v>62</v>
      </c>
      <c r="B7" s="304"/>
      <c r="C7" s="6"/>
      <c r="D7" s="5"/>
      <c r="E7" s="107"/>
      <c r="F7" s="246"/>
      <c r="G7" s="1"/>
      <c r="H7" s="1"/>
    </row>
    <row r="8" spans="1:13" x14ac:dyDescent="0.25">
      <c r="A8" s="304" t="s">
        <v>23</v>
      </c>
      <c r="B8" s="304"/>
      <c r="C8" s="6"/>
      <c r="D8" s="5"/>
      <c r="E8" s="107"/>
      <c r="F8" s="246"/>
      <c r="G8" s="1"/>
      <c r="H8" s="1"/>
    </row>
    <row r="9" spans="1:13" x14ac:dyDescent="0.25">
      <c r="A9" s="4"/>
      <c r="B9" s="4"/>
      <c r="C9" s="6"/>
      <c r="D9" s="5"/>
      <c r="E9" s="107"/>
      <c r="F9" s="246"/>
      <c r="G9" s="1"/>
      <c r="H9" s="1"/>
    </row>
    <row r="10" spans="1:13" x14ac:dyDescent="0.25">
      <c r="A10" s="305" t="s">
        <v>6</v>
      </c>
      <c r="B10" s="305"/>
      <c r="C10" s="305"/>
      <c r="D10" s="41"/>
      <c r="E10" s="11"/>
      <c r="F10" s="247"/>
      <c r="G10" s="1"/>
      <c r="H10" s="1"/>
    </row>
    <row r="11" spans="1:13" s="10" customFormat="1" ht="27.75" customHeight="1" x14ac:dyDescent="0.25">
      <c r="A11" s="7" t="s">
        <v>7</v>
      </c>
      <c r="B11" s="7"/>
      <c r="C11" s="301" t="s">
        <v>391</v>
      </c>
      <c r="D11" s="301"/>
      <c r="E11" s="301"/>
      <c r="F11" s="248"/>
      <c r="G11" s="9"/>
      <c r="H11" s="9"/>
    </row>
    <row r="12" spans="1:13" ht="12.75" customHeight="1" x14ac:dyDescent="0.25">
      <c r="A12" s="65" t="s">
        <v>8</v>
      </c>
      <c r="B12" s="24"/>
      <c r="C12" s="24"/>
      <c r="D12" s="24"/>
      <c r="E12" s="108"/>
      <c r="F12" s="249"/>
      <c r="G12" s="299"/>
      <c r="H12" s="299"/>
    </row>
    <row r="13" spans="1:13" s="10" customFormat="1" ht="24" x14ac:dyDescent="0.25">
      <c r="A13" s="79" t="s">
        <v>9</v>
      </c>
      <c r="B13" s="64" t="s">
        <v>63</v>
      </c>
      <c r="C13" s="79" t="s">
        <v>64</v>
      </c>
      <c r="D13" s="68" t="s">
        <v>10</v>
      </c>
      <c r="E13" s="113" t="s">
        <v>30</v>
      </c>
      <c r="F13" s="250"/>
    </row>
    <row r="14" spans="1:13" x14ac:dyDescent="0.25">
      <c r="A14" s="80" t="s">
        <v>26</v>
      </c>
      <c r="B14" s="72" t="s">
        <v>392</v>
      </c>
      <c r="C14" s="62" t="s">
        <v>393</v>
      </c>
      <c r="D14" s="49" t="s">
        <v>39</v>
      </c>
      <c r="E14" s="114">
        <v>39254</v>
      </c>
      <c r="F14" s="251"/>
    </row>
    <row r="15" spans="1:13" x14ac:dyDescent="0.25">
      <c r="A15" s="80" t="s">
        <v>26</v>
      </c>
      <c r="B15" s="72" t="s">
        <v>394</v>
      </c>
      <c r="C15" s="62" t="s">
        <v>413</v>
      </c>
      <c r="D15" s="49" t="s">
        <v>39</v>
      </c>
      <c r="E15" s="114">
        <v>38770</v>
      </c>
      <c r="F15" s="251"/>
    </row>
    <row r="16" spans="1:13" ht="14.25" x14ac:dyDescent="0.2">
      <c r="A16" s="80" t="s">
        <v>26</v>
      </c>
      <c r="B16" s="72" t="s">
        <v>395</v>
      </c>
      <c r="C16" s="75" t="s">
        <v>403</v>
      </c>
      <c r="D16" s="49" t="s">
        <v>39</v>
      </c>
      <c r="E16" s="114">
        <v>38770</v>
      </c>
      <c r="F16" s="252"/>
    </row>
    <row r="17" spans="1:9" x14ac:dyDescent="0.25">
      <c r="A17" s="80" t="s">
        <v>26</v>
      </c>
      <c r="B17" s="72" t="s">
        <v>396</v>
      </c>
      <c r="C17" s="62" t="s">
        <v>407</v>
      </c>
      <c r="D17" s="49" t="s">
        <v>39</v>
      </c>
      <c r="E17" s="114">
        <v>38754</v>
      </c>
      <c r="F17" s="249"/>
      <c r="G17" s="299"/>
      <c r="H17" s="299"/>
    </row>
    <row r="18" spans="1:9" s="10" customFormat="1" x14ac:dyDescent="0.25">
      <c r="A18" s="80" t="s">
        <v>26</v>
      </c>
      <c r="B18" s="72" t="s">
        <v>397</v>
      </c>
      <c r="C18" s="62" t="s">
        <v>411</v>
      </c>
      <c r="D18" s="49" t="s">
        <v>39</v>
      </c>
      <c r="E18" s="114">
        <v>38770</v>
      </c>
      <c r="F18" s="253"/>
      <c r="G18" s="15"/>
      <c r="H18" s="15"/>
      <c r="I18" s="15"/>
    </row>
    <row r="19" spans="1:9" ht="36" x14ac:dyDescent="0.25">
      <c r="A19" s="80" t="s">
        <v>26</v>
      </c>
      <c r="B19" s="72" t="s">
        <v>415</v>
      </c>
      <c r="C19" s="62" t="s">
        <v>414</v>
      </c>
      <c r="D19" s="49" t="s">
        <v>39</v>
      </c>
      <c r="E19" s="114">
        <v>38264</v>
      </c>
      <c r="F19" s="254"/>
      <c r="G19" s="17"/>
    </row>
    <row r="20" spans="1:9" ht="24" x14ac:dyDescent="0.25">
      <c r="A20" s="80" t="s">
        <v>26</v>
      </c>
      <c r="B20" s="72" t="s">
        <v>398</v>
      </c>
      <c r="C20" s="62" t="s">
        <v>399</v>
      </c>
      <c r="D20" s="49" t="s">
        <v>39</v>
      </c>
      <c r="E20" s="114">
        <v>38264</v>
      </c>
      <c r="F20" s="254"/>
      <c r="G20" s="17"/>
    </row>
    <row r="21" spans="1:9" s="38" customFormat="1" x14ac:dyDescent="0.25">
      <c r="A21" s="80" t="s">
        <v>27</v>
      </c>
      <c r="B21" s="72" t="s">
        <v>400</v>
      </c>
      <c r="C21" s="62" t="s">
        <v>401</v>
      </c>
      <c r="D21" s="49" t="s">
        <v>40</v>
      </c>
      <c r="E21" s="114">
        <v>35046</v>
      </c>
      <c r="F21" s="254"/>
      <c r="G21" s="35"/>
    </row>
    <row r="22" spans="1:9" x14ac:dyDescent="0.25">
      <c r="A22" s="80" t="s">
        <v>27</v>
      </c>
      <c r="B22" s="72" t="s">
        <v>402</v>
      </c>
      <c r="C22" s="62" t="s">
        <v>403</v>
      </c>
      <c r="D22" s="49" t="s">
        <v>40</v>
      </c>
      <c r="E22" s="114">
        <v>35046</v>
      </c>
      <c r="F22" s="254"/>
      <c r="G22" s="17"/>
    </row>
    <row r="23" spans="1:9" ht="24" x14ac:dyDescent="0.25">
      <c r="A23" s="80" t="s">
        <v>27</v>
      </c>
      <c r="B23" s="72" t="s">
        <v>404</v>
      </c>
      <c r="C23" s="62" t="s">
        <v>405</v>
      </c>
      <c r="D23" s="49" t="s">
        <v>39</v>
      </c>
      <c r="E23" s="114">
        <v>35046</v>
      </c>
      <c r="F23" s="254"/>
      <c r="G23" s="17"/>
    </row>
    <row r="24" spans="1:9" x14ac:dyDescent="0.25">
      <c r="A24" s="80" t="s">
        <v>27</v>
      </c>
      <c r="B24" s="72" t="s">
        <v>406</v>
      </c>
      <c r="C24" s="62" t="s">
        <v>407</v>
      </c>
      <c r="D24" s="49" t="s">
        <v>40</v>
      </c>
      <c r="E24" s="114">
        <v>35046</v>
      </c>
      <c r="F24" s="254"/>
      <c r="G24" s="17"/>
    </row>
    <row r="25" spans="1:9" x14ac:dyDescent="0.25">
      <c r="A25" s="80" t="s">
        <v>27</v>
      </c>
      <c r="B25" s="72" t="s">
        <v>408</v>
      </c>
      <c r="C25" s="62" t="s">
        <v>409</v>
      </c>
      <c r="D25" s="49" t="s">
        <v>40</v>
      </c>
      <c r="E25" s="114">
        <v>35046</v>
      </c>
      <c r="F25" s="254"/>
      <c r="G25" s="17"/>
    </row>
    <row r="26" spans="1:9" ht="15" x14ac:dyDescent="0.25">
      <c r="A26" s="80" t="s">
        <v>27</v>
      </c>
      <c r="B26" s="63" t="s">
        <v>410</v>
      </c>
      <c r="C26" s="62" t="s">
        <v>411</v>
      </c>
      <c r="D26" s="49" t="s">
        <v>40</v>
      </c>
      <c r="E26" s="114">
        <v>35046</v>
      </c>
      <c r="F26" s="254"/>
      <c r="G26" s="17"/>
    </row>
    <row r="27" spans="1:9" s="10" customFormat="1" x14ac:dyDescent="0.25">
      <c r="A27" s="80" t="s">
        <v>27</v>
      </c>
      <c r="B27" s="52" t="s">
        <v>412</v>
      </c>
      <c r="C27" s="62" t="s">
        <v>413</v>
      </c>
      <c r="D27" s="49" t="s">
        <v>40</v>
      </c>
      <c r="E27" s="114">
        <v>35046</v>
      </c>
      <c r="F27" s="250"/>
      <c r="G27" s="11"/>
      <c r="H27" s="11"/>
    </row>
    <row r="28" spans="1:9" x14ac:dyDescent="0.25">
      <c r="A28" s="81" t="s">
        <v>24</v>
      </c>
      <c r="B28" s="82">
        <f>SUBTOTAL(103,TabelaEPR1[Oznaka tujega TC, SC])</f>
        <v>14</v>
      </c>
      <c r="C28" s="52"/>
      <c r="D28" s="52"/>
      <c r="E28" s="115"/>
      <c r="F28" s="255"/>
    </row>
    <row r="29" spans="1:9" x14ac:dyDescent="0.25">
      <c r="A29" s="50"/>
      <c r="B29" s="51"/>
      <c r="C29" s="52"/>
      <c r="D29" s="52"/>
      <c r="E29" s="116"/>
    </row>
    <row r="30" spans="1:9" x14ac:dyDescent="0.25">
      <c r="A30" s="300" t="s">
        <v>58</v>
      </c>
      <c r="B30" s="300"/>
      <c r="C30" s="40"/>
      <c r="D30" s="40"/>
      <c r="E30" s="117"/>
    </row>
    <row r="31" spans="1:9" x14ac:dyDescent="0.25">
      <c r="A31" s="302" t="s">
        <v>11</v>
      </c>
      <c r="B31" s="302"/>
      <c r="C31" s="7"/>
      <c r="D31" s="7"/>
      <c r="E31" s="11"/>
    </row>
    <row r="32" spans="1:9" x14ac:dyDescent="0.25">
      <c r="A32" s="39" t="s">
        <v>5155</v>
      </c>
      <c r="B32" s="39"/>
      <c r="C32" s="39"/>
      <c r="D32" s="39"/>
      <c r="E32" s="107"/>
    </row>
    <row r="33" spans="1:8" x14ac:dyDescent="0.25">
      <c r="A33" s="42" t="s">
        <v>2690</v>
      </c>
      <c r="B33" s="42" t="s">
        <v>2691</v>
      </c>
      <c r="C33" s="42" t="s">
        <v>16</v>
      </c>
      <c r="D33" s="42" t="s">
        <v>57</v>
      </c>
      <c r="E33" s="109" t="s">
        <v>18</v>
      </c>
      <c r="F33" s="42" t="s">
        <v>2860</v>
      </c>
    </row>
    <row r="34" spans="1:8" ht="22.5" x14ac:dyDescent="0.25">
      <c r="A34" s="241" t="s">
        <v>398</v>
      </c>
      <c r="B34" s="239" t="s">
        <v>5394</v>
      </c>
      <c r="C34" s="239" t="s">
        <v>5395</v>
      </c>
      <c r="D34" s="258" t="s">
        <v>32</v>
      </c>
      <c r="E34" s="240" t="s">
        <v>5396</v>
      </c>
      <c r="F34" s="139"/>
    </row>
    <row r="35" spans="1:8" ht="33.75" x14ac:dyDescent="0.25">
      <c r="A35" s="241" t="s">
        <v>398</v>
      </c>
      <c r="B35" s="239" t="s">
        <v>5397</v>
      </c>
      <c r="C35" s="239" t="s">
        <v>5398</v>
      </c>
      <c r="D35" s="258" t="s">
        <v>32</v>
      </c>
      <c r="E35" s="240" t="s">
        <v>5399</v>
      </c>
      <c r="F35" s="139"/>
    </row>
    <row r="36" spans="1:8" s="20" customFormat="1" ht="45" x14ac:dyDescent="0.25">
      <c r="A36" s="241" t="s">
        <v>398</v>
      </c>
      <c r="B36" s="239" t="s">
        <v>5400</v>
      </c>
      <c r="C36" s="239" t="s">
        <v>416</v>
      </c>
      <c r="D36" s="258" t="s">
        <v>32</v>
      </c>
      <c r="E36" s="240" t="s">
        <v>429</v>
      </c>
      <c r="F36" s="139"/>
      <c r="G36" s="21"/>
      <c r="H36" s="21"/>
    </row>
    <row r="37" spans="1:8" s="20" customFormat="1" ht="33.75" x14ac:dyDescent="0.25">
      <c r="A37" s="241" t="s">
        <v>398</v>
      </c>
      <c r="B37" s="239" t="s">
        <v>5401</v>
      </c>
      <c r="C37" s="239" t="s">
        <v>5402</v>
      </c>
      <c r="D37" s="258" t="s">
        <v>32</v>
      </c>
      <c r="E37" s="240" t="s">
        <v>5403</v>
      </c>
      <c r="F37" s="139"/>
      <c r="G37" s="21"/>
      <c r="H37" s="21"/>
    </row>
    <row r="38" spans="1:8" s="20" customFormat="1" ht="33.75" x14ac:dyDescent="0.25">
      <c r="A38" s="241" t="s">
        <v>398</v>
      </c>
      <c r="B38" s="239" t="s">
        <v>5404</v>
      </c>
      <c r="C38" s="239" t="s">
        <v>5405</v>
      </c>
      <c r="D38" s="258" t="s">
        <v>32</v>
      </c>
      <c r="E38" s="240" t="s">
        <v>5399</v>
      </c>
      <c r="F38" s="139"/>
      <c r="G38" s="21"/>
      <c r="H38" s="21"/>
    </row>
    <row r="39" spans="1:8" s="20" customFormat="1" ht="33.75" x14ac:dyDescent="0.25">
      <c r="A39" s="241" t="s">
        <v>398</v>
      </c>
      <c r="B39" s="239" t="s">
        <v>5406</v>
      </c>
      <c r="C39" s="239" t="s">
        <v>5407</v>
      </c>
      <c r="D39" s="258" t="s">
        <v>32</v>
      </c>
      <c r="E39" s="240" t="s">
        <v>5403</v>
      </c>
      <c r="F39" s="139"/>
      <c r="G39" s="21"/>
      <c r="H39" s="21"/>
    </row>
    <row r="40" spans="1:8" s="20" customFormat="1" ht="33.75" x14ac:dyDescent="0.25">
      <c r="A40" s="241" t="s">
        <v>398</v>
      </c>
      <c r="B40" s="239" t="s">
        <v>5408</v>
      </c>
      <c r="C40" s="239" t="s">
        <v>5409</v>
      </c>
      <c r="D40" s="258" t="s">
        <v>32</v>
      </c>
      <c r="E40" s="240" t="s">
        <v>5410</v>
      </c>
      <c r="F40" s="139"/>
      <c r="G40" s="21"/>
      <c r="H40" s="21"/>
    </row>
    <row r="41" spans="1:8" s="20" customFormat="1" ht="33.75" x14ac:dyDescent="0.25">
      <c r="A41" s="241" t="s">
        <v>398</v>
      </c>
      <c r="B41" s="239" t="s">
        <v>5411</v>
      </c>
      <c r="C41" s="239" t="s">
        <v>5412</v>
      </c>
      <c r="D41" s="258" t="s">
        <v>32</v>
      </c>
      <c r="E41" s="240" t="s">
        <v>5413</v>
      </c>
      <c r="F41" s="139"/>
      <c r="G41" s="21"/>
      <c r="H41" s="21"/>
    </row>
    <row r="42" spans="1:8" s="20" customFormat="1" ht="33.75" x14ac:dyDescent="0.25">
      <c r="A42" s="241" t="s">
        <v>398</v>
      </c>
      <c r="B42" s="239" t="s">
        <v>5414</v>
      </c>
      <c r="C42" s="239" t="s">
        <v>5415</v>
      </c>
      <c r="D42" s="258" t="s">
        <v>32</v>
      </c>
      <c r="E42" s="240" t="s">
        <v>5413</v>
      </c>
      <c r="F42" s="139"/>
      <c r="G42" s="21"/>
      <c r="H42" s="21"/>
    </row>
    <row r="43" spans="1:8" s="20" customFormat="1" ht="33.75" x14ac:dyDescent="0.25">
      <c r="A43" s="241" t="s">
        <v>398</v>
      </c>
      <c r="B43" s="239" t="s">
        <v>5416</v>
      </c>
      <c r="C43" s="239" t="s">
        <v>5417</v>
      </c>
      <c r="D43" s="258" t="s">
        <v>32</v>
      </c>
      <c r="E43" s="240" t="s">
        <v>5410</v>
      </c>
      <c r="F43" s="139"/>
      <c r="G43" s="21"/>
      <c r="H43" s="21"/>
    </row>
    <row r="44" spans="1:8" s="20" customFormat="1" ht="33.75" x14ac:dyDescent="0.25">
      <c r="A44" s="241" t="s">
        <v>398</v>
      </c>
      <c r="B44" s="239" t="s">
        <v>5418</v>
      </c>
      <c r="C44" s="239" t="s">
        <v>5419</v>
      </c>
      <c r="D44" s="258" t="s">
        <v>32</v>
      </c>
      <c r="E44" s="240" t="s">
        <v>5420</v>
      </c>
      <c r="F44" s="139"/>
      <c r="G44" s="21"/>
      <c r="H44" s="21"/>
    </row>
    <row r="45" spans="1:8" s="20" customFormat="1" ht="45" x14ac:dyDescent="0.25">
      <c r="A45" s="241" t="s">
        <v>398</v>
      </c>
      <c r="B45" s="239" t="s">
        <v>5421</v>
      </c>
      <c r="C45" s="239" t="s">
        <v>417</v>
      </c>
      <c r="D45" s="258" t="s">
        <v>32</v>
      </c>
      <c r="E45" s="240" t="s">
        <v>430</v>
      </c>
      <c r="F45" s="139"/>
      <c r="G45" s="21"/>
      <c r="H45" s="21"/>
    </row>
    <row r="46" spans="1:8" s="20" customFormat="1" ht="22.5" x14ac:dyDescent="0.25">
      <c r="A46" s="241" t="s">
        <v>398</v>
      </c>
      <c r="B46" s="239" t="s">
        <v>5422</v>
      </c>
      <c r="C46" s="239" t="s">
        <v>5423</v>
      </c>
      <c r="D46" s="258" t="s">
        <v>45</v>
      </c>
      <c r="E46" s="240" t="s">
        <v>5424</v>
      </c>
      <c r="F46" s="139"/>
      <c r="G46" s="21"/>
      <c r="H46" s="21"/>
    </row>
    <row r="47" spans="1:8" s="20" customFormat="1" ht="22.5" x14ac:dyDescent="0.25">
      <c r="A47" s="241" t="s">
        <v>398</v>
      </c>
      <c r="B47" s="239" t="s">
        <v>5425</v>
      </c>
      <c r="C47" s="239" t="s">
        <v>418</v>
      </c>
      <c r="D47" s="258" t="s">
        <v>139</v>
      </c>
      <c r="E47" s="240" t="s">
        <v>431</v>
      </c>
      <c r="F47" s="139"/>
      <c r="G47" s="21"/>
      <c r="H47" s="21"/>
    </row>
    <row r="48" spans="1:8" s="20" customFormat="1" ht="22.5" x14ac:dyDescent="0.25">
      <c r="A48" s="241" t="s">
        <v>398</v>
      </c>
      <c r="B48" s="239" t="s">
        <v>5426</v>
      </c>
      <c r="C48" s="239" t="s">
        <v>5427</v>
      </c>
      <c r="D48" s="258" t="s">
        <v>580</v>
      </c>
      <c r="E48" s="240" t="s">
        <v>5428</v>
      </c>
      <c r="F48" s="139"/>
      <c r="G48" s="21"/>
      <c r="H48" s="21"/>
    </row>
    <row r="49" spans="1:8" s="20" customFormat="1" ht="22.5" x14ac:dyDescent="0.25">
      <c r="A49" s="241" t="s">
        <v>398</v>
      </c>
      <c r="B49" s="239" t="s">
        <v>5429</v>
      </c>
      <c r="C49" s="239" t="s">
        <v>5430</v>
      </c>
      <c r="D49" s="258" t="s">
        <v>580</v>
      </c>
      <c r="E49" s="240" t="s">
        <v>5428</v>
      </c>
      <c r="F49" s="139"/>
      <c r="G49" s="21"/>
      <c r="H49" s="21"/>
    </row>
    <row r="50" spans="1:8" s="20" customFormat="1" ht="12" x14ac:dyDescent="0.25">
      <c r="A50" s="241" t="s">
        <v>398</v>
      </c>
      <c r="B50" s="239" t="s">
        <v>5431</v>
      </c>
      <c r="C50" s="239" t="s">
        <v>419</v>
      </c>
      <c r="D50" s="258" t="s">
        <v>33</v>
      </c>
      <c r="E50" s="240" t="s">
        <v>432</v>
      </c>
      <c r="F50" s="139"/>
      <c r="G50" s="21"/>
      <c r="H50" s="21"/>
    </row>
    <row r="51" spans="1:8" s="20" customFormat="1" ht="12" x14ac:dyDescent="0.25">
      <c r="A51" s="241" t="s">
        <v>398</v>
      </c>
      <c r="B51" s="239" t="s">
        <v>5432</v>
      </c>
      <c r="C51" s="239" t="s">
        <v>420</v>
      </c>
      <c r="D51" s="258" t="s">
        <v>33</v>
      </c>
      <c r="E51" s="240" t="s">
        <v>432</v>
      </c>
      <c r="F51" s="139"/>
      <c r="G51" s="21"/>
      <c r="H51" s="21"/>
    </row>
    <row r="52" spans="1:8" s="20" customFormat="1" ht="12" x14ac:dyDescent="0.25">
      <c r="A52" s="5"/>
      <c r="B52" s="5"/>
      <c r="C52" s="5"/>
      <c r="D52" s="5"/>
      <c r="E52" s="262"/>
      <c r="F52" s="139"/>
      <c r="G52" s="21"/>
      <c r="H52" s="21"/>
    </row>
    <row r="53" spans="1:8" s="20" customFormat="1" ht="33.75" x14ac:dyDescent="0.25">
      <c r="A53" s="242" t="s">
        <v>428</v>
      </c>
      <c r="B53" s="240" t="s">
        <v>5433</v>
      </c>
      <c r="C53" s="240" t="s">
        <v>5434</v>
      </c>
      <c r="D53" s="257" t="s">
        <v>32</v>
      </c>
      <c r="E53" s="240" t="s">
        <v>5435</v>
      </c>
      <c r="F53" s="139"/>
      <c r="G53" s="21"/>
      <c r="H53" s="21"/>
    </row>
    <row r="54" spans="1:8" s="20" customFormat="1" ht="22.5" x14ac:dyDescent="0.25">
      <c r="A54" s="242" t="s">
        <v>428</v>
      </c>
      <c r="B54" s="240" t="s">
        <v>5436</v>
      </c>
      <c r="C54" s="240" t="s">
        <v>5437</v>
      </c>
      <c r="D54" s="257" t="s">
        <v>32</v>
      </c>
      <c r="E54" s="240" t="s">
        <v>450</v>
      </c>
      <c r="F54" s="139"/>
      <c r="G54" s="21"/>
      <c r="H54" s="21"/>
    </row>
    <row r="55" spans="1:8" s="20" customFormat="1" ht="22.5" x14ac:dyDescent="0.25">
      <c r="A55" s="242" t="s">
        <v>428</v>
      </c>
      <c r="B55" s="240" t="s">
        <v>5438</v>
      </c>
      <c r="C55" s="240" t="s">
        <v>5439</v>
      </c>
      <c r="D55" s="257" t="s">
        <v>32</v>
      </c>
      <c r="E55" s="240" t="s">
        <v>451</v>
      </c>
      <c r="F55" s="139"/>
      <c r="G55" s="21"/>
      <c r="H55" s="21"/>
    </row>
    <row r="56" spans="1:8" s="20" customFormat="1" ht="22.5" x14ac:dyDescent="0.25">
      <c r="A56" s="242" t="s">
        <v>428</v>
      </c>
      <c r="B56" s="240" t="s">
        <v>5440</v>
      </c>
      <c r="C56" s="240" t="s">
        <v>5441</v>
      </c>
      <c r="D56" s="257" t="s">
        <v>32</v>
      </c>
      <c r="E56" s="240" t="s">
        <v>451</v>
      </c>
      <c r="F56" s="139"/>
      <c r="G56" s="21"/>
      <c r="H56" s="21"/>
    </row>
    <row r="57" spans="1:8" s="20" customFormat="1" ht="22.5" x14ac:dyDescent="0.25">
      <c r="A57" s="242" t="s">
        <v>428</v>
      </c>
      <c r="B57" s="240" t="s">
        <v>5442</v>
      </c>
      <c r="C57" s="240" t="s">
        <v>5443</v>
      </c>
      <c r="D57" s="257" t="s">
        <v>32</v>
      </c>
      <c r="E57" s="240" t="s">
        <v>451</v>
      </c>
      <c r="F57" s="139"/>
      <c r="G57" s="21"/>
      <c r="H57" s="21"/>
    </row>
    <row r="58" spans="1:8" s="20" customFormat="1" ht="12" x14ac:dyDescent="0.25">
      <c r="A58" s="32"/>
      <c r="B58" s="42"/>
      <c r="C58" s="32"/>
      <c r="D58" s="32"/>
      <c r="E58" s="236"/>
      <c r="F58" s="139"/>
      <c r="G58" s="21"/>
      <c r="H58" s="21"/>
    </row>
    <row r="59" spans="1:8" ht="21" x14ac:dyDescent="0.15">
      <c r="A59" s="118" t="s">
        <v>415</v>
      </c>
      <c r="B59" s="119" t="s">
        <v>5444</v>
      </c>
      <c r="C59" s="119" t="s">
        <v>5445</v>
      </c>
      <c r="D59" s="260" t="s">
        <v>32</v>
      </c>
      <c r="E59" s="200" t="s">
        <v>5446</v>
      </c>
      <c r="F59" s="139"/>
      <c r="G59" s="23"/>
      <c r="H59" s="23"/>
    </row>
    <row r="60" spans="1:8" ht="21" x14ac:dyDescent="0.15">
      <c r="A60" s="118" t="s">
        <v>415</v>
      </c>
      <c r="B60" s="119" t="s">
        <v>5447</v>
      </c>
      <c r="C60" s="119" t="s">
        <v>5448</v>
      </c>
      <c r="D60" s="260" t="s">
        <v>32</v>
      </c>
      <c r="E60" s="200" t="s">
        <v>5449</v>
      </c>
      <c r="F60" s="139"/>
      <c r="G60" s="23"/>
      <c r="H60" s="23"/>
    </row>
    <row r="61" spans="1:8" ht="31.5" x14ac:dyDescent="0.15">
      <c r="A61" s="118" t="s">
        <v>415</v>
      </c>
      <c r="B61" s="119" t="s">
        <v>5450</v>
      </c>
      <c r="C61" s="119" t="s">
        <v>5451</v>
      </c>
      <c r="D61" s="260" t="s">
        <v>32</v>
      </c>
      <c r="E61" s="200" t="s">
        <v>5452</v>
      </c>
      <c r="F61" s="139"/>
      <c r="G61" s="23"/>
      <c r="H61" s="23"/>
    </row>
    <row r="62" spans="1:8" ht="42" x14ac:dyDescent="0.15">
      <c r="A62" s="118" t="s">
        <v>415</v>
      </c>
      <c r="B62" s="119" t="s">
        <v>5453</v>
      </c>
      <c r="C62" s="119" t="s">
        <v>5454</v>
      </c>
      <c r="D62" s="260" t="s">
        <v>623</v>
      </c>
      <c r="E62" s="200" t="s">
        <v>5455</v>
      </c>
      <c r="F62" s="139"/>
      <c r="G62" s="23"/>
      <c r="H62" s="23"/>
    </row>
    <row r="63" spans="1:8" ht="31.5" x14ac:dyDescent="0.15">
      <c r="A63" s="118" t="s">
        <v>415</v>
      </c>
      <c r="B63" s="119" t="s">
        <v>5456</v>
      </c>
      <c r="C63" s="119" t="s">
        <v>5457</v>
      </c>
      <c r="D63" s="260" t="s">
        <v>623</v>
      </c>
      <c r="E63" s="200" t="s">
        <v>5458</v>
      </c>
      <c r="F63" s="139"/>
      <c r="G63" s="23"/>
      <c r="H63" s="23"/>
    </row>
    <row r="64" spans="1:8" ht="31.5" x14ac:dyDescent="0.15">
      <c r="A64" s="118" t="s">
        <v>415</v>
      </c>
      <c r="B64" s="119" t="s">
        <v>5459</v>
      </c>
      <c r="C64" s="119" t="s">
        <v>5460</v>
      </c>
      <c r="D64" s="260" t="s">
        <v>623</v>
      </c>
      <c r="E64" s="200" t="s">
        <v>438</v>
      </c>
      <c r="F64" s="139"/>
      <c r="G64" s="23"/>
      <c r="H64" s="23"/>
    </row>
    <row r="65" spans="1:8" ht="42" x14ac:dyDescent="0.15">
      <c r="A65" s="118" t="s">
        <v>415</v>
      </c>
      <c r="B65" s="119" t="s">
        <v>5461</v>
      </c>
      <c r="C65" s="119" t="s">
        <v>5462</v>
      </c>
      <c r="D65" s="260" t="s">
        <v>623</v>
      </c>
      <c r="E65" s="200" t="s">
        <v>5463</v>
      </c>
      <c r="F65" s="139"/>
      <c r="G65" s="23"/>
      <c r="H65" s="23"/>
    </row>
    <row r="66" spans="1:8" ht="21" x14ac:dyDescent="0.15">
      <c r="A66" s="118" t="s">
        <v>415</v>
      </c>
      <c r="B66" s="119" t="s">
        <v>5464</v>
      </c>
      <c r="C66" s="119" t="s">
        <v>5465</v>
      </c>
      <c r="D66" s="260" t="s">
        <v>45</v>
      </c>
      <c r="E66" s="200" t="s">
        <v>433</v>
      </c>
      <c r="F66" s="139"/>
      <c r="G66" s="23"/>
      <c r="H66" s="23"/>
    </row>
    <row r="67" spans="1:8" ht="21" x14ac:dyDescent="0.15">
      <c r="A67" s="118" t="s">
        <v>415</v>
      </c>
      <c r="B67" s="119" t="s">
        <v>5466</v>
      </c>
      <c r="C67" s="119" t="s">
        <v>5467</v>
      </c>
      <c r="D67" s="260" t="s">
        <v>139</v>
      </c>
      <c r="E67" s="200" t="s">
        <v>433</v>
      </c>
      <c r="F67" s="139"/>
    </row>
    <row r="68" spans="1:8" ht="21" x14ac:dyDescent="0.15">
      <c r="A68" s="118" t="s">
        <v>415</v>
      </c>
      <c r="B68" s="119" t="s">
        <v>5468</v>
      </c>
      <c r="C68" s="119" t="s">
        <v>5469</v>
      </c>
      <c r="D68" s="260" t="s">
        <v>452</v>
      </c>
      <c r="E68" s="200" t="s">
        <v>435</v>
      </c>
      <c r="F68" s="139"/>
    </row>
    <row r="69" spans="1:8" ht="21" x14ac:dyDescent="0.15">
      <c r="A69" s="118" t="s">
        <v>415</v>
      </c>
      <c r="B69" s="119" t="s">
        <v>5470</v>
      </c>
      <c r="C69" s="119" t="s">
        <v>5471</v>
      </c>
      <c r="D69" s="260" t="s">
        <v>33</v>
      </c>
      <c r="E69" s="200" t="s">
        <v>435</v>
      </c>
      <c r="F69" s="139"/>
    </row>
    <row r="70" spans="1:8" ht="21" x14ac:dyDescent="0.15">
      <c r="A70" s="118" t="s">
        <v>415</v>
      </c>
      <c r="B70" s="119" t="s">
        <v>5472</v>
      </c>
      <c r="C70" s="119" t="s">
        <v>5473</v>
      </c>
      <c r="D70" s="260" t="s">
        <v>33</v>
      </c>
      <c r="E70" s="200" t="s">
        <v>5474</v>
      </c>
      <c r="F70" s="139"/>
    </row>
    <row r="71" spans="1:8" ht="31.5" x14ac:dyDescent="0.15">
      <c r="A71" s="118" t="s">
        <v>415</v>
      </c>
      <c r="B71" s="119" t="s">
        <v>5475</v>
      </c>
      <c r="C71" s="119" t="s">
        <v>5476</v>
      </c>
      <c r="D71" s="260" t="s">
        <v>453</v>
      </c>
      <c r="E71" s="200" t="s">
        <v>436</v>
      </c>
      <c r="F71" s="139"/>
    </row>
    <row r="72" spans="1:8" ht="31.5" x14ac:dyDescent="0.15">
      <c r="A72" s="118" t="s">
        <v>415</v>
      </c>
      <c r="B72" s="119" t="s">
        <v>5477</v>
      </c>
      <c r="C72" s="119" t="s">
        <v>5478</v>
      </c>
      <c r="D72" s="260" t="s">
        <v>453</v>
      </c>
      <c r="E72" s="200" t="s">
        <v>437</v>
      </c>
      <c r="F72" s="139"/>
    </row>
    <row r="73" spans="1:8" ht="31.5" x14ac:dyDescent="0.15">
      <c r="A73" s="118" t="s">
        <v>415</v>
      </c>
      <c r="B73" s="119" t="s">
        <v>5479</v>
      </c>
      <c r="C73" s="119" t="s">
        <v>5480</v>
      </c>
      <c r="D73" s="260" t="s">
        <v>453</v>
      </c>
      <c r="E73" s="200" t="s">
        <v>434</v>
      </c>
      <c r="F73" s="139"/>
    </row>
    <row r="74" spans="1:8" x14ac:dyDescent="0.25">
      <c r="A74" s="118"/>
      <c r="B74" s="243"/>
      <c r="C74" s="118"/>
      <c r="D74" s="136"/>
      <c r="E74" s="118"/>
      <c r="F74" s="139"/>
    </row>
    <row r="75" spans="1:8" x14ac:dyDescent="0.2">
      <c r="A75" s="236" t="s">
        <v>425</v>
      </c>
      <c r="B75" s="237" t="s">
        <v>5481</v>
      </c>
      <c r="C75" s="237" t="s">
        <v>5482</v>
      </c>
      <c r="D75" s="261" t="s">
        <v>138</v>
      </c>
      <c r="E75" s="238" t="s">
        <v>5483</v>
      </c>
      <c r="F75" s="139"/>
    </row>
    <row r="76" spans="1:8" ht="22.5" x14ac:dyDescent="0.25">
      <c r="A76" s="241" t="s">
        <v>425</v>
      </c>
      <c r="B76" s="239" t="s">
        <v>5484</v>
      </c>
      <c r="C76" s="239" t="s">
        <v>421</v>
      </c>
      <c r="D76" s="258" t="s">
        <v>32</v>
      </c>
      <c r="E76" s="240" t="s">
        <v>439</v>
      </c>
      <c r="F76" s="139"/>
    </row>
    <row r="77" spans="1:8" ht="22.5" x14ac:dyDescent="0.25">
      <c r="A77" s="241" t="s">
        <v>425</v>
      </c>
      <c r="B77" s="239" t="s">
        <v>5485</v>
      </c>
      <c r="C77" s="239" t="s">
        <v>422</v>
      </c>
      <c r="D77" s="258" t="s">
        <v>32</v>
      </c>
      <c r="E77" s="240" t="s">
        <v>441</v>
      </c>
      <c r="F77" s="139"/>
    </row>
    <row r="78" spans="1:8" ht="45" x14ac:dyDescent="0.25">
      <c r="A78" s="241" t="s">
        <v>425</v>
      </c>
      <c r="B78" s="239" t="s">
        <v>5486</v>
      </c>
      <c r="C78" s="239" t="s">
        <v>424</v>
      </c>
      <c r="D78" s="258" t="s">
        <v>139</v>
      </c>
      <c r="E78" s="240" t="s">
        <v>443</v>
      </c>
      <c r="F78" s="139"/>
    </row>
    <row r="79" spans="1:8" ht="22.5" x14ac:dyDescent="0.25">
      <c r="A79" s="241" t="s">
        <v>425</v>
      </c>
      <c r="B79" s="239" t="s">
        <v>5487</v>
      </c>
      <c r="C79" s="239" t="s">
        <v>5488</v>
      </c>
      <c r="D79" s="258" t="s">
        <v>139</v>
      </c>
      <c r="E79" s="240" t="s">
        <v>440</v>
      </c>
      <c r="F79" s="139"/>
    </row>
    <row r="80" spans="1:8" ht="22.5" x14ac:dyDescent="0.25">
      <c r="A80" s="241" t="s">
        <v>425</v>
      </c>
      <c r="B80" s="239" t="s">
        <v>5489</v>
      </c>
      <c r="C80" s="239" t="s">
        <v>423</v>
      </c>
      <c r="D80" s="258" t="s">
        <v>139</v>
      </c>
      <c r="E80" s="240" t="s">
        <v>442</v>
      </c>
      <c r="F80" s="139"/>
    </row>
    <row r="81" spans="1:6" ht="33.75" x14ac:dyDescent="0.25">
      <c r="A81" s="241" t="s">
        <v>425</v>
      </c>
      <c r="B81" s="239" t="s">
        <v>5490</v>
      </c>
      <c r="C81" s="239" t="s">
        <v>5491</v>
      </c>
      <c r="D81" s="258" t="s">
        <v>33</v>
      </c>
      <c r="E81" s="240" t="s">
        <v>444</v>
      </c>
      <c r="F81" s="139"/>
    </row>
    <row r="82" spans="1:6" ht="45" x14ac:dyDescent="0.25">
      <c r="A82" s="241" t="s">
        <v>425</v>
      </c>
      <c r="B82" s="239" t="s">
        <v>5492</v>
      </c>
      <c r="C82" s="239" t="s">
        <v>5493</v>
      </c>
      <c r="D82" s="258" t="s">
        <v>33</v>
      </c>
      <c r="E82" s="240" t="s">
        <v>445</v>
      </c>
      <c r="F82" s="139"/>
    </row>
    <row r="83" spans="1:6" x14ac:dyDescent="0.25">
      <c r="A83" s="32"/>
      <c r="B83" s="42"/>
      <c r="C83" s="32"/>
      <c r="D83" s="32"/>
      <c r="E83" s="236"/>
      <c r="F83" s="139"/>
    </row>
    <row r="84" spans="1:6" x14ac:dyDescent="0.25">
      <c r="A84" s="241" t="s">
        <v>426</v>
      </c>
      <c r="B84" s="239" t="s">
        <v>5494</v>
      </c>
      <c r="C84" s="239" t="s">
        <v>5495</v>
      </c>
      <c r="D84" s="258" t="s">
        <v>139</v>
      </c>
      <c r="E84" s="239" t="s">
        <v>5496</v>
      </c>
      <c r="F84" s="139"/>
    </row>
    <row r="85" spans="1:6" x14ac:dyDescent="0.25">
      <c r="A85" s="241" t="s">
        <v>426</v>
      </c>
      <c r="B85" s="239" t="s">
        <v>5497</v>
      </c>
      <c r="C85" s="239" t="s">
        <v>5498</v>
      </c>
      <c r="D85" s="258" t="s">
        <v>453</v>
      </c>
      <c r="E85" s="239" t="s">
        <v>446</v>
      </c>
      <c r="F85" s="139"/>
    </row>
    <row r="86" spans="1:6" x14ac:dyDescent="0.25">
      <c r="A86" s="241"/>
      <c r="B86" s="241"/>
      <c r="C86" s="241"/>
      <c r="D86" s="259"/>
      <c r="E86" s="241"/>
      <c r="F86" s="139"/>
    </row>
    <row r="87" spans="1:6" ht="22.5" x14ac:dyDescent="0.25">
      <c r="A87" s="241" t="s">
        <v>427</v>
      </c>
      <c r="B87" s="240" t="s">
        <v>5499</v>
      </c>
      <c r="C87" s="240" t="s">
        <v>5500</v>
      </c>
      <c r="D87" s="257" t="s">
        <v>32</v>
      </c>
      <c r="E87" s="240" t="s">
        <v>447</v>
      </c>
      <c r="F87" s="139"/>
    </row>
    <row r="88" spans="1:6" ht="22.5" x14ac:dyDescent="0.25">
      <c r="A88" s="241" t="s">
        <v>427</v>
      </c>
      <c r="B88" s="240" t="s">
        <v>5501</v>
      </c>
      <c r="C88" s="240" t="s">
        <v>5502</v>
      </c>
      <c r="D88" s="257" t="s">
        <v>32</v>
      </c>
      <c r="E88" s="240" t="s">
        <v>448</v>
      </c>
      <c r="F88" s="139"/>
    </row>
    <row r="89" spans="1:6" x14ac:dyDescent="0.25">
      <c r="A89" s="263" t="s">
        <v>427</v>
      </c>
      <c r="B89" s="264" t="s">
        <v>5503</v>
      </c>
      <c r="C89" s="264" t="s">
        <v>5504</v>
      </c>
      <c r="D89" s="264" t="s">
        <v>580</v>
      </c>
      <c r="E89" s="264" t="s">
        <v>449</v>
      </c>
      <c r="F89" s="133"/>
    </row>
    <row r="90" spans="1:6" x14ac:dyDescent="0.25">
      <c r="A90" s="32"/>
      <c r="B90" s="42"/>
      <c r="C90" s="32"/>
      <c r="D90" s="32"/>
      <c r="E90" s="120"/>
      <c r="F90" s="133"/>
    </row>
    <row r="91" spans="1:6" ht="51" x14ac:dyDescent="0.2">
      <c r="A91" s="121" t="s">
        <v>5568</v>
      </c>
      <c r="B91" s="265"/>
      <c r="C91" s="265" t="s">
        <v>5555</v>
      </c>
      <c r="D91" s="265" t="s">
        <v>1191</v>
      </c>
      <c r="E91" s="265" t="s">
        <v>5562</v>
      </c>
      <c r="F91" s="134" t="s">
        <v>5569</v>
      </c>
    </row>
    <row r="92" spans="1:6" ht="38.25" x14ac:dyDescent="0.2">
      <c r="A92" s="121" t="s">
        <v>5568</v>
      </c>
      <c r="B92" s="265" t="s">
        <v>5574</v>
      </c>
      <c r="C92" s="265" t="s">
        <v>5556</v>
      </c>
      <c r="D92" s="265" t="s">
        <v>525</v>
      </c>
      <c r="E92" s="265" t="s">
        <v>5563</v>
      </c>
      <c r="F92" s="134" t="s">
        <v>5569</v>
      </c>
    </row>
    <row r="93" spans="1:6" ht="51" x14ac:dyDescent="0.2">
      <c r="A93" s="121" t="s">
        <v>5568</v>
      </c>
      <c r="B93" s="265" t="s">
        <v>5575</v>
      </c>
      <c r="C93" s="265" t="s">
        <v>5557</v>
      </c>
      <c r="D93" s="265" t="s">
        <v>525</v>
      </c>
      <c r="E93" s="265" t="s">
        <v>5564</v>
      </c>
      <c r="F93" s="134" t="s">
        <v>5570</v>
      </c>
    </row>
    <row r="94" spans="1:6" ht="25.5" x14ac:dyDescent="0.2">
      <c r="A94" s="121" t="s">
        <v>5568</v>
      </c>
      <c r="B94" s="265" t="s">
        <v>5576</v>
      </c>
      <c r="C94" s="265" t="s">
        <v>5558</v>
      </c>
      <c r="D94" s="265" t="s">
        <v>524</v>
      </c>
      <c r="E94" s="265" t="s">
        <v>5424</v>
      </c>
      <c r="F94" s="134" t="s">
        <v>5571</v>
      </c>
    </row>
    <row r="95" spans="1:6" ht="63.75" x14ac:dyDescent="0.2">
      <c r="A95" s="121" t="s">
        <v>5568</v>
      </c>
      <c r="B95" s="265" t="s">
        <v>5577</v>
      </c>
      <c r="C95" s="265" t="s">
        <v>5559</v>
      </c>
      <c r="D95" s="265" t="s">
        <v>525</v>
      </c>
      <c r="E95" s="265" t="s">
        <v>5565</v>
      </c>
      <c r="F95" s="134" t="s">
        <v>5569</v>
      </c>
    </row>
    <row r="96" spans="1:6" ht="63.75" x14ac:dyDescent="0.2">
      <c r="A96" s="121" t="s">
        <v>5568</v>
      </c>
      <c r="B96" s="265" t="s">
        <v>5578</v>
      </c>
      <c r="C96" s="265" t="s">
        <v>5560</v>
      </c>
      <c r="D96" s="265" t="s">
        <v>528</v>
      </c>
      <c r="E96" s="265" t="s">
        <v>5566</v>
      </c>
      <c r="F96" s="134" t="s">
        <v>5572</v>
      </c>
    </row>
    <row r="97" spans="1:6" ht="25.5" x14ac:dyDescent="0.2">
      <c r="A97" s="121" t="s">
        <v>5568</v>
      </c>
      <c r="B97" s="265" t="s">
        <v>5579</v>
      </c>
      <c r="C97" s="265" t="s">
        <v>5561</v>
      </c>
      <c r="D97" s="265" t="s">
        <v>1193</v>
      </c>
      <c r="E97" s="265" t="s">
        <v>5567</v>
      </c>
      <c r="F97" s="134" t="s">
        <v>5573</v>
      </c>
    </row>
    <row r="98" spans="1:6" x14ac:dyDescent="0.25">
      <c r="A98" s="32"/>
      <c r="B98" s="42"/>
      <c r="C98" s="32"/>
      <c r="D98" s="32"/>
      <c r="E98" s="120"/>
      <c r="F98" s="133"/>
    </row>
    <row r="99" spans="1:6" x14ac:dyDescent="0.25">
      <c r="A99" s="32"/>
      <c r="B99" s="42"/>
      <c r="C99" s="32"/>
      <c r="D99" s="32"/>
      <c r="E99" s="120"/>
      <c r="F99" s="133"/>
    </row>
    <row r="100" spans="1:6" x14ac:dyDescent="0.25">
      <c r="A100" s="32"/>
      <c r="B100" s="42"/>
      <c r="C100" s="32"/>
      <c r="D100" s="32"/>
      <c r="E100" s="120"/>
      <c r="F100" s="133"/>
    </row>
    <row r="101" spans="1:6" x14ac:dyDescent="0.25">
      <c r="A101" s="32"/>
      <c r="B101" s="42"/>
      <c r="C101" s="32"/>
      <c r="D101" s="32"/>
      <c r="E101" s="120"/>
      <c r="F101" s="133"/>
    </row>
    <row r="102" spans="1:6" x14ac:dyDescent="0.2">
      <c r="A102" s="46" t="s">
        <v>24</v>
      </c>
      <c r="B102" s="46">
        <f>SUBTOTAL(103,TabelaEPR2.1[Številka projekta])</f>
        <v>57</v>
      </c>
      <c r="C102" s="30"/>
      <c r="D102" s="27"/>
      <c r="E102" s="111"/>
      <c r="F102" s="89"/>
    </row>
    <row r="103" spans="1:6" x14ac:dyDescent="0.25">
      <c r="A103" s="46"/>
      <c r="B103" s="43"/>
      <c r="C103" s="30"/>
      <c r="D103" s="27"/>
      <c r="E103" s="111"/>
    </row>
    <row r="104" spans="1:6" ht="13.5" thickBot="1" x14ac:dyDescent="0.3">
      <c r="A104" s="59" t="s">
        <v>15</v>
      </c>
      <c r="B104" s="59"/>
      <c r="C104" s="59"/>
      <c r="D104" s="10"/>
      <c r="E104" s="11"/>
    </row>
    <row r="105" spans="1:6" ht="13.5" thickBot="1" x14ac:dyDescent="0.3">
      <c r="A105" s="66" t="s">
        <v>16</v>
      </c>
      <c r="B105" s="67" t="s">
        <v>17</v>
      </c>
      <c r="C105" s="67" t="s">
        <v>18</v>
      </c>
      <c r="D105" s="94" t="s">
        <v>2694</v>
      </c>
    </row>
    <row r="106" spans="1:6" x14ac:dyDescent="0.25">
      <c r="A106" s="45"/>
      <c r="B106" s="42"/>
      <c r="C106" s="32"/>
      <c r="D106" s="87"/>
    </row>
    <row r="107" spans="1:6" x14ac:dyDescent="0.25">
      <c r="A107" s="45"/>
      <c r="B107" s="42"/>
      <c r="C107" s="32"/>
      <c r="D107" s="87"/>
    </row>
    <row r="108" spans="1:6" x14ac:dyDescent="0.25">
      <c r="A108" s="45"/>
      <c r="B108" s="42"/>
      <c r="C108" s="32"/>
      <c r="D108" s="87"/>
    </row>
    <row r="109" spans="1:6" x14ac:dyDescent="0.25">
      <c r="A109" s="33" t="s">
        <v>24</v>
      </c>
      <c r="B109" s="44">
        <f>SUBTOTAL(109,TabelaEPR2.2[Strani])</f>
        <v>0</v>
      </c>
      <c r="C109" s="44">
        <f>SUBTOTAL(103,TabelaEPR2.2[Naslov])</f>
        <v>0</v>
      </c>
      <c r="D109" s="86"/>
    </row>
    <row r="110" spans="1:6" x14ac:dyDescent="0.25">
      <c r="A110" s="4"/>
      <c r="B110" s="4"/>
      <c r="C110" s="18"/>
      <c r="D110" s="4"/>
      <c r="E110" s="11"/>
    </row>
    <row r="111" spans="1:6" ht="13.5" thickBot="1" x14ac:dyDescent="0.3">
      <c r="A111" s="59" t="s">
        <v>19</v>
      </c>
      <c r="B111" s="59"/>
      <c r="C111" s="59"/>
      <c r="D111" s="21"/>
      <c r="E111" s="21"/>
    </row>
    <row r="112" spans="1:6" ht="13.5" thickBot="1" x14ac:dyDescent="0.3">
      <c r="A112" s="69" t="s">
        <v>16</v>
      </c>
      <c r="B112" s="70" t="s">
        <v>17</v>
      </c>
      <c r="C112" s="70" t="s">
        <v>18</v>
      </c>
      <c r="D112" s="95" t="s">
        <v>2694</v>
      </c>
      <c r="E112" s="21"/>
    </row>
    <row r="113" spans="1:5" x14ac:dyDescent="0.25">
      <c r="A113" s="5"/>
      <c r="B113" s="37"/>
      <c r="C113" s="8"/>
      <c r="D113" s="90"/>
      <c r="E113" s="21"/>
    </row>
    <row r="114" spans="1:5" x14ac:dyDescent="0.25">
      <c r="A114" s="5"/>
      <c r="B114" s="37"/>
      <c r="C114" s="8"/>
      <c r="D114" s="90"/>
      <c r="E114" s="21"/>
    </row>
    <row r="115" spans="1:5" x14ac:dyDescent="0.25">
      <c r="A115" s="5"/>
      <c r="B115" s="37"/>
      <c r="C115" s="8"/>
      <c r="D115" s="90"/>
      <c r="E115" s="21"/>
    </row>
    <row r="116" spans="1:5" x14ac:dyDescent="0.2">
      <c r="A116" s="25" t="s">
        <v>24</v>
      </c>
      <c r="B116" s="43">
        <f>SUBTOTAL(109,TabelaEPR2.3[Strani])</f>
        <v>0</v>
      </c>
      <c r="C116" s="43">
        <f>SUBTOTAL(103,TabelaEPR2.3[Naslov])</f>
        <v>0</v>
      </c>
      <c r="D116" s="89"/>
      <c r="E116" s="21"/>
    </row>
    <row r="117" spans="1:5" x14ac:dyDescent="0.25">
      <c r="A117" s="19"/>
      <c r="B117" s="20"/>
      <c r="C117" s="19"/>
      <c r="D117" s="21"/>
      <c r="E117" s="21"/>
    </row>
    <row r="118" spans="1:5" x14ac:dyDescent="0.25">
      <c r="A118" s="10" t="s">
        <v>59</v>
      </c>
      <c r="B118" s="20"/>
      <c r="C118" s="19"/>
      <c r="D118" s="21"/>
      <c r="E118" s="21"/>
    </row>
    <row r="119" spans="1:5" ht="13.5" thickBot="1" x14ac:dyDescent="0.3">
      <c r="A119" s="59" t="s">
        <v>60</v>
      </c>
      <c r="B119" s="59"/>
      <c r="C119" s="59"/>
      <c r="D119" s="22"/>
      <c r="E119" s="112"/>
    </row>
    <row r="120" spans="1:5" ht="13.5" thickBot="1" x14ac:dyDescent="0.3">
      <c r="A120" s="66" t="s">
        <v>16</v>
      </c>
      <c r="B120" s="67" t="s">
        <v>17</v>
      </c>
      <c r="C120" s="67" t="s">
        <v>18</v>
      </c>
      <c r="D120" s="94" t="s">
        <v>2694</v>
      </c>
      <c r="E120" s="112"/>
    </row>
    <row r="121" spans="1:5" x14ac:dyDescent="0.25">
      <c r="A121" s="45"/>
      <c r="B121" s="42"/>
      <c r="C121" s="32"/>
      <c r="D121" s="90"/>
      <c r="E121" s="112"/>
    </row>
    <row r="122" spans="1:5" x14ac:dyDescent="0.25">
      <c r="A122" s="45"/>
      <c r="B122" s="42"/>
      <c r="C122" s="32"/>
      <c r="D122" s="90"/>
      <c r="E122" s="112"/>
    </row>
    <row r="123" spans="1:5" x14ac:dyDescent="0.25">
      <c r="A123" s="45"/>
      <c r="B123" s="42"/>
      <c r="C123" s="32"/>
      <c r="D123" s="90"/>
      <c r="E123" s="112"/>
    </row>
    <row r="124" spans="1:5" x14ac:dyDescent="0.2">
      <c r="A124" s="25" t="s">
        <v>24</v>
      </c>
      <c r="B124" s="43">
        <f>SUBTOTAL(109,TabelaEPR3.1[Strani])</f>
        <v>0</v>
      </c>
      <c r="C124" s="43">
        <f>SUBTOTAL(103,TabelaEPR3.1[Naslov])</f>
        <v>0</v>
      </c>
      <c r="D124" s="89"/>
      <c r="E124" s="112"/>
    </row>
    <row r="125" spans="1:5" x14ac:dyDescent="0.25">
      <c r="A125" s="25"/>
      <c r="B125" s="25"/>
      <c r="C125" s="26"/>
      <c r="D125" s="22"/>
      <c r="E125" s="112"/>
    </row>
    <row r="126" spans="1:5" ht="13.5" thickBot="1" x14ac:dyDescent="0.3">
      <c r="A126" s="58" t="s">
        <v>324</v>
      </c>
      <c r="B126" s="58"/>
      <c r="C126" s="58"/>
      <c r="D126" s="58"/>
      <c r="E126" s="107"/>
    </row>
    <row r="127" spans="1:5" ht="13.5" thickBot="1" x14ac:dyDescent="0.3">
      <c r="A127" s="66" t="s">
        <v>16</v>
      </c>
      <c r="B127" s="67" t="s">
        <v>17</v>
      </c>
      <c r="C127" s="67" t="s">
        <v>18</v>
      </c>
      <c r="D127" s="94" t="s">
        <v>2694</v>
      </c>
      <c r="E127" s="11"/>
    </row>
    <row r="128" spans="1:5" x14ac:dyDescent="0.25">
      <c r="A128" s="45"/>
      <c r="B128" s="42"/>
      <c r="C128" s="32"/>
      <c r="D128" s="90"/>
      <c r="E128" s="11"/>
    </row>
    <row r="129" spans="1:5" x14ac:dyDescent="0.25">
      <c r="A129" s="45"/>
      <c r="B129" s="42"/>
      <c r="C129" s="32"/>
      <c r="D129" s="90"/>
      <c r="E129" s="11"/>
    </row>
    <row r="130" spans="1:5" x14ac:dyDescent="0.25">
      <c r="A130" s="45"/>
      <c r="B130" s="42"/>
      <c r="C130" s="32"/>
      <c r="D130" s="90"/>
      <c r="E130" s="11"/>
    </row>
    <row r="131" spans="1:5" x14ac:dyDescent="0.2">
      <c r="A131" s="25" t="s">
        <v>24</v>
      </c>
      <c r="B131" s="43">
        <f>SUBTOTAL(109,TabelaEPR3.2[Strani])</f>
        <v>0</v>
      </c>
      <c r="C131" s="43">
        <f>SUBTOTAL(103,TabelaEPR3.2[Naslov])</f>
        <v>0</v>
      </c>
      <c r="D131" s="89"/>
      <c r="E131" s="11"/>
    </row>
    <row r="132" spans="1:5" x14ac:dyDescent="0.25">
      <c r="A132" s="4"/>
      <c r="B132" s="4"/>
      <c r="C132" s="8"/>
      <c r="D132" s="5"/>
      <c r="E132" s="107"/>
    </row>
    <row r="133" spans="1:5" ht="13.5" thickBot="1" x14ac:dyDescent="0.3">
      <c r="A133" s="60" t="s">
        <v>215</v>
      </c>
      <c r="B133" s="60"/>
      <c r="C133" s="60"/>
      <c r="D133" s="60"/>
      <c r="E133" s="11"/>
    </row>
    <row r="134" spans="1:5" ht="13.5" thickBot="1" x14ac:dyDescent="0.3">
      <c r="A134" s="67" t="s">
        <v>22</v>
      </c>
      <c r="B134" s="67" t="s">
        <v>65</v>
      </c>
      <c r="C134" s="66" t="s">
        <v>2797</v>
      </c>
      <c r="D134" s="93" t="s">
        <v>2694</v>
      </c>
    </row>
    <row r="135" spans="1:5" x14ac:dyDescent="0.25">
      <c r="A135" s="45"/>
      <c r="B135" s="32" t="s">
        <v>454</v>
      </c>
      <c r="C135" s="42"/>
      <c r="D135" s="90"/>
    </row>
    <row r="136" spans="1:5" x14ac:dyDescent="0.25">
      <c r="A136" s="45"/>
      <c r="B136" s="32" t="s">
        <v>404</v>
      </c>
      <c r="C136" s="42"/>
      <c r="D136" s="90"/>
    </row>
    <row r="137" spans="1:5" x14ac:dyDescent="0.25">
      <c r="A137" s="45"/>
      <c r="B137" s="32" t="s">
        <v>404</v>
      </c>
      <c r="C137" s="42"/>
      <c r="D137" s="90"/>
    </row>
    <row r="138" spans="1:5" x14ac:dyDescent="0.2">
      <c r="A138" s="30" t="s">
        <v>24</v>
      </c>
      <c r="B138" s="30">
        <f>SUBTOTAL(103,TabelaEPR4[TDT])</f>
        <v>3</v>
      </c>
      <c r="C138" s="30"/>
      <c r="D138" s="92"/>
    </row>
    <row r="139" spans="1:5" x14ac:dyDescent="0.25">
      <c r="A139" s="25"/>
      <c r="B139" s="27"/>
      <c r="C139" s="28"/>
      <c r="D139" s="29"/>
    </row>
  </sheetData>
  <mergeCells count="16">
    <mergeCell ref="C1:E1"/>
    <mergeCell ref="A2:B2"/>
    <mergeCell ref="C2:E2"/>
    <mergeCell ref="A3:B3"/>
    <mergeCell ref="A4:B4"/>
    <mergeCell ref="G17:H17"/>
    <mergeCell ref="A30:B30"/>
    <mergeCell ref="A31:B31"/>
    <mergeCell ref="C4:F4"/>
    <mergeCell ref="A6:B6"/>
    <mergeCell ref="A7:B7"/>
    <mergeCell ref="A8:B8"/>
    <mergeCell ref="A10:C10"/>
    <mergeCell ref="C11:E11"/>
    <mergeCell ref="G12:H12"/>
    <mergeCell ref="A5:B5"/>
  </mergeCells>
  <dataValidations count="7">
    <dataValidation allowBlank="1" showInputMessage="1" showErrorMessage="1" promptTitle="Vnesi oznako" prompt="Vnesi oznako Evropskega, mednarodnega ali Slovenskega TC, SC ali WG" sqref="B135:B137" xr:uid="{E6868432-A265-4F5F-8E41-680CC677291E}"/>
    <dataValidation allowBlank="1" showInputMessage="1" showErrorMessage="1" promptTitle="Vnesi ime " prompt="Vpiši ime in priimek strokovnjaka oziroma TS" sqref="A135:A137" xr:uid="{EE3D24E9-92FC-436F-BED1-34917CAE0C60}"/>
    <dataValidation allowBlank="1" showInputMessage="1" showErrorMessage="1" promptTitle="Vnesi naslov tujega TDT" prompt="Vnesi originalni naslov tujega TDT" sqref="C14:C15 C17:C27" xr:uid="{18E33A1F-0F72-4178-B37B-F2E191F59BC5}"/>
    <dataValidation type="list" allowBlank="1" showInputMessage="1" promptTitle="Izberi iz seznama" prompt="Iz spodnjega seznama izberi tujo organizacijo kateri pripada TDT" sqref="A14:A27" xr:uid="{791DED8E-A404-4EF6-B166-C21828F33EF2}">
      <formula1>Organizacije</formula1>
    </dataValidation>
    <dataValidation type="list" allowBlank="1" showInputMessage="1" showErrorMessage="1" promptTitle="Izberi iz seznama" prompt="Izberi trenutni status članstva znortaj tujega TDT" sqref="D14:D27" xr:uid="{E11F876D-395A-4601-8BCD-3FDFE8B6074B}">
      <formula1>Status</formula1>
    </dataValidation>
    <dataValidation allowBlank="1" showInputMessage="1" promptTitle="Vnesi datum" prompt="Vnesi datum zadnje spremembe statusa članstva TDT" sqref="E14:E27" xr:uid="{8BEE7B94-58E5-4885-A9AC-A81A7970253F}"/>
    <dataValidation allowBlank="1" showInputMessage="1" showErrorMessage="1" promptTitle="Vnesi ime TDT" prompt="Vnesi celotno ime tujega TDT" sqref="C135:C137" xr:uid="{974F898B-942D-44BE-B725-D0AC0A6E559E}"/>
  </dataValidations>
  <pageMargins left="0.25" right="0.25" top="0.25" bottom="0.25" header="0.5" footer="0.5"/>
  <pageSetup paperSize="9" orientation="landscape" r:id="rId1"/>
  <headerFooter alignWithMargins="0">
    <oddFooter>&amp;L&amp;C&amp;R</oddFooter>
  </headerFooter>
  <drawing r:id="rId2"/>
  <tableParts count="7">
    <tablePart r:id="rId3"/>
    <tablePart r:id="rId4"/>
    <tablePart r:id="rId5"/>
    <tablePart r:id="rId6"/>
    <tablePart r:id="rId7"/>
    <tablePart r:id="rId8"/>
    <tablePart r:id="rId9"/>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57644-3189-4A7A-95B9-2D422AD9D2E2}">
  <sheetPr codeName="Sheet13">
    <outlinePr summaryBelow="0" summaryRight="0"/>
  </sheetPr>
  <dimension ref="A1:M96"/>
  <sheetViews>
    <sheetView showGridLines="0" zoomScaleNormal="100" workbookViewId="0">
      <pane ySplit="1" topLeftCell="A74" activePane="bottomLeft" state="frozenSplit"/>
      <selection activeCell="A31" sqref="A31"/>
      <selection pane="bottomLeft" activeCell="A22" sqref="A22:E58"/>
    </sheetView>
  </sheetViews>
  <sheetFormatPr defaultColWidth="9.140625" defaultRowHeight="12.75" x14ac:dyDescent="0.25"/>
  <cols>
    <col min="1" max="1" width="23.140625" style="3" customWidth="1"/>
    <col min="2" max="2" width="18.28515625" style="3" customWidth="1"/>
    <col min="3" max="3" width="38.7109375" style="3" customWidth="1"/>
    <col min="4" max="4" width="14.140625" style="3" bestFit="1" customWidth="1"/>
    <col min="5" max="5" width="43.7109375" style="3" customWidth="1"/>
    <col min="6" max="8" width="11.5703125" style="3" customWidth="1"/>
    <col min="9" max="9" width="3.5703125" style="3" customWidth="1"/>
    <col min="10" max="16384" width="9.140625" style="3"/>
  </cols>
  <sheetData>
    <row r="1" spans="1:13" ht="18.75" customHeight="1" x14ac:dyDescent="0.25">
      <c r="A1" s="1"/>
      <c r="B1" s="2"/>
      <c r="C1" s="306" t="s">
        <v>0</v>
      </c>
      <c r="D1" s="306"/>
      <c r="E1" s="306"/>
      <c r="F1" s="2"/>
      <c r="G1" s="1"/>
      <c r="H1" s="1"/>
    </row>
    <row r="2" spans="1:13" ht="13.5" customHeight="1" x14ac:dyDescent="0.25">
      <c r="A2" s="303" t="s">
        <v>1</v>
      </c>
      <c r="B2" s="303"/>
      <c r="C2" s="307" t="s">
        <v>456</v>
      </c>
      <c r="D2" s="307"/>
      <c r="E2" s="307"/>
      <c r="F2" s="1"/>
      <c r="G2" s="1"/>
      <c r="H2" s="1"/>
    </row>
    <row r="3" spans="1:13" x14ac:dyDescent="0.25">
      <c r="A3" s="303" t="s">
        <v>2</v>
      </c>
      <c r="B3" s="303"/>
      <c r="C3" s="5" t="s">
        <v>96</v>
      </c>
      <c r="D3" s="5"/>
      <c r="E3" s="5"/>
      <c r="F3" s="5"/>
      <c r="G3" s="1"/>
      <c r="H3" s="1"/>
    </row>
    <row r="4" spans="1:13" x14ac:dyDescent="0.25">
      <c r="A4" s="303" t="s">
        <v>3</v>
      </c>
      <c r="B4" s="303"/>
      <c r="C4" s="5" t="s">
        <v>457</v>
      </c>
      <c r="D4" s="5"/>
      <c r="E4" s="5"/>
      <c r="F4" s="5"/>
      <c r="G4" s="1"/>
      <c r="H4" s="1"/>
      <c r="J4" s="36"/>
      <c r="K4" s="10"/>
      <c r="L4" s="10"/>
      <c r="M4" s="10"/>
    </row>
    <row r="5" spans="1:13" x14ac:dyDescent="0.25">
      <c r="A5" s="303" t="s">
        <v>4</v>
      </c>
      <c r="B5" s="303"/>
      <c r="C5" s="6">
        <v>7</v>
      </c>
      <c r="D5" s="5"/>
      <c r="E5" s="5"/>
      <c r="F5" s="5"/>
      <c r="G5" s="1"/>
      <c r="H5" s="1"/>
      <c r="J5" s="36"/>
    </row>
    <row r="6" spans="1:13" x14ac:dyDescent="0.25">
      <c r="A6" s="303" t="s">
        <v>5</v>
      </c>
      <c r="B6" s="303"/>
      <c r="C6" s="6">
        <v>8</v>
      </c>
      <c r="D6" s="5"/>
      <c r="E6" s="5"/>
      <c r="F6" s="5"/>
      <c r="G6" s="1"/>
      <c r="H6" s="1"/>
    </row>
    <row r="7" spans="1:13" x14ac:dyDescent="0.25">
      <c r="A7" s="304" t="s">
        <v>62</v>
      </c>
      <c r="B7" s="304"/>
      <c r="C7" s="6"/>
      <c r="D7" s="5"/>
      <c r="E7" s="5"/>
      <c r="F7" s="5"/>
      <c r="G7" s="1"/>
      <c r="H7" s="1"/>
    </row>
    <row r="8" spans="1:13" x14ac:dyDescent="0.25">
      <c r="A8" s="304" t="s">
        <v>23</v>
      </c>
      <c r="B8" s="304"/>
      <c r="C8" s="6"/>
      <c r="D8" s="5"/>
      <c r="E8" s="5"/>
      <c r="F8" s="5"/>
      <c r="G8" s="1"/>
      <c r="H8" s="1"/>
    </row>
    <row r="9" spans="1:13" x14ac:dyDescent="0.25">
      <c r="A9" s="4"/>
      <c r="B9" s="4"/>
      <c r="C9" s="6"/>
      <c r="D9" s="5"/>
      <c r="E9" s="5"/>
      <c r="F9" s="5"/>
      <c r="G9" s="1"/>
      <c r="H9" s="1"/>
    </row>
    <row r="10" spans="1:13" x14ac:dyDescent="0.25">
      <c r="A10" s="305" t="s">
        <v>6</v>
      </c>
      <c r="B10" s="305"/>
      <c r="C10" s="305"/>
      <c r="D10" s="41"/>
      <c r="E10" s="41"/>
      <c r="F10" s="41"/>
      <c r="G10" s="1"/>
      <c r="H10" s="1"/>
    </row>
    <row r="11" spans="1:13" s="10" customFormat="1" ht="27.75" customHeight="1" x14ac:dyDescent="0.25">
      <c r="A11" s="7" t="s">
        <v>7</v>
      </c>
      <c r="B11" s="7"/>
      <c r="C11" s="301" t="s">
        <v>458</v>
      </c>
      <c r="D11" s="301"/>
      <c r="E11" s="301"/>
      <c r="F11" s="7"/>
      <c r="G11" s="9"/>
      <c r="H11" s="9"/>
    </row>
    <row r="12" spans="1:13" ht="12.75" customHeight="1" x14ac:dyDescent="0.25">
      <c r="A12" s="65" t="s">
        <v>8</v>
      </c>
      <c r="B12" s="24"/>
      <c r="C12" s="24"/>
      <c r="D12" s="24"/>
      <c r="E12" s="24"/>
      <c r="F12" s="24"/>
      <c r="G12" s="299"/>
      <c r="H12" s="299"/>
    </row>
    <row r="13" spans="1:13" s="10" customFormat="1" ht="24" x14ac:dyDescent="0.25">
      <c r="A13" s="79" t="s">
        <v>9</v>
      </c>
      <c r="B13" s="64" t="s">
        <v>63</v>
      </c>
      <c r="C13" s="79" t="s">
        <v>64</v>
      </c>
      <c r="D13" s="68" t="s">
        <v>10</v>
      </c>
      <c r="E13" s="83" t="s">
        <v>30</v>
      </c>
      <c r="F13" s="11"/>
    </row>
    <row r="14" spans="1:13" x14ac:dyDescent="0.25">
      <c r="A14" s="80" t="s">
        <v>27</v>
      </c>
      <c r="B14" s="72" t="s">
        <v>459</v>
      </c>
      <c r="C14" s="62" t="s">
        <v>460</v>
      </c>
      <c r="D14" s="49" t="s">
        <v>40</v>
      </c>
      <c r="E14" s="84">
        <v>36858</v>
      </c>
      <c r="F14" s="12"/>
    </row>
    <row r="15" spans="1:13" x14ac:dyDescent="0.25">
      <c r="A15" s="80" t="s">
        <v>26</v>
      </c>
      <c r="B15" s="73" t="s">
        <v>461</v>
      </c>
      <c r="C15" s="62" t="s">
        <v>460</v>
      </c>
      <c r="D15" s="49" t="s">
        <v>39</v>
      </c>
      <c r="E15" s="84">
        <v>38264</v>
      </c>
      <c r="F15" s="12"/>
    </row>
    <row r="16" spans="1:13" x14ac:dyDescent="0.25">
      <c r="A16" s="81" t="s">
        <v>24</v>
      </c>
      <c r="B16" s="82">
        <f>SUBTOTAL(103,TabelaERS1[Oznaka tujega TC, SC])</f>
        <v>2</v>
      </c>
      <c r="C16" s="52"/>
      <c r="D16" s="52"/>
      <c r="E16" s="85"/>
      <c r="F16" s="14"/>
    </row>
    <row r="17" spans="1:9" x14ac:dyDescent="0.25">
      <c r="A17" s="50"/>
      <c r="B17" s="51"/>
      <c r="C17" s="52"/>
      <c r="D17" s="52"/>
      <c r="E17" s="53"/>
      <c r="F17" s="14"/>
    </row>
    <row r="18" spans="1:9" x14ac:dyDescent="0.25">
      <c r="A18" s="300" t="s">
        <v>58</v>
      </c>
      <c r="B18" s="300"/>
      <c r="C18" s="40"/>
      <c r="D18" s="40"/>
      <c r="E18" s="40"/>
      <c r="F18" s="24"/>
      <c r="G18" s="299"/>
      <c r="H18" s="299"/>
    </row>
    <row r="19" spans="1:9" s="10" customFormat="1" x14ac:dyDescent="0.25">
      <c r="A19" s="302" t="s">
        <v>11</v>
      </c>
      <c r="B19" s="302"/>
      <c r="C19" s="7"/>
      <c r="D19" s="7"/>
      <c r="E19" s="7"/>
      <c r="G19" s="15"/>
      <c r="H19" s="15"/>
      <c r="I19" s="15"/>
    </row>
    <row r="20" spans="1:9" x14ac:dyDescent="0.25">
      <c r="A20" s="39" t="s">
        <v>1251</v>
      </c>
      <c r="B20" s="39"/>
      <c r="C20" s="39"/>
      <c r="D20" s="39"/>
      <c r="E20" s="39"/>
      <c r="F20" s="8"/>
      <c r="G20" s="17"/>
    </row>
    <row r="21" spans="1:9" x14ac:dyDescent="0.25">
      <c r="A21" s="42" t="s">
        <v>2690</v>
      </c>
      <c r="B21" s="42" t="s">
        <v>2691</v>
      </c>
      <c r="C21" s="42" t="s">
        <v>16</v>
      </c>
      <c r="D21" s="42" t="s">
        <v>57</v>
      </c>
      <c r="E21" s="42" t="s">
        <v>18</v>
      </c>
      <c r="F21" s="8"/>
      <c r="G21" s="17"/>
    </row>
    <row r="22" spans="1:9" s="38" customFormat="1" ht="48" x14ac:dyDescent="0.25">
      <c r="A22" s="32" t="s">
        <v>461</v>
      </c>
      <c r="B22" s="42" t="s">
        <v>484</v>
      </c>
      <c r="C22" s="32" t="s">
        <v>462</v>
      </c>
      <c r="D22" s="32" t="s">
        <v>32</v>
      </c>
      <c r="E22" s="32" t="s">
        <v>506</v>
      </c>
      <c r="F22" s="8"/>
      <c r="G22" s="35"/>
    </row>
    <row r="23" spans="1:9" ht="48" x14ac:dyDescent="0.25">
      <c r="A23" s="32" t="s">
        <v>461</v>
      </c>
      <c r="B23" s="42" t="s">
        <v>485</v>
      </c>
      <c r="C23" s="32" t="s">
        <v>463</v>
      </c>
      <c r="D23" s="32" t="s">
        <v>32</v>
      </c>
      <c r="E23" s="32" t="s">
        <v>507</v>
      </c>
      <c r="F23" s="8"/>
      <c r="G23" s="17"/>
    </row>
    <row r="24" spans="1:9" ht="24" x14ac:dyDescent="0.25">
      <c r="A24" s="32" t="s">
        <v>461</v>
      </c>
      <c r="B24" s="42" t="s">
        <v>486</v>
      </c>
      <c r="C24" s="32" t="s">
        <v>464</v>
      </c>
      <c r="D24" s="32" t="s">
        <v>32</v>
      </c>
      <c r="E24" s="32" t="s">
        <v>508</v>
      </c>
      <c r="F24" s="8"/>
      <c r="G24" s="17"/>
    </row>
    <row r="25" spans="1:9" ht="36" x14ac:dyDescent="0.25">
      <c r="A25" s="32" t="s">
        <v>461</v>
      </c>
      <c r="B25" s="42" t="s">
        <v>1256</v>
      </c>
      <c r="C25" s="32" t="s">
        <v>1259</v>
      </c>
      <c r="D25" s="32" t="s">
        <v>32</v>
      </c>
      <c r="E25" s="32" t="s">
        <v>1252</v>
      </c>
      <c r="F25" s="8"/>
      <c r="G25" s="17"/>
    </row>
    <row r="26" spans="1:9" ht="60" x14ac:dyDescent="0.25">
      <c r="A26" s="32" t="s">
        <v>461</v>
      </c>
      <c r="B26" s="42" t="s">
        <v>490</v>
      </c>
      <c r="C26" s="32" t="s">
        <v>465</v>
      </c>
      <c r="D26" s="32" t="s">
        <v>32</v>
      </c>
      <c r="E26" s="32" t="s">
        <v>512</v>
      </c>
      <c r="F26" s="8"/>
      <c r="G26" s="17"/>
    </row>
    <row r="27" spans="1:9" ht="48" x14ac:dyDescent="0.25">
      <c r="A27" s="32" t="s">
        <v>461</v>
      </c>
      <c r="B27" s="42" t="s">
        <v>491</v>
      </c>
      <c r="C27" s="32" t="s">
        <v>466</v>
      </c>
      <c r="D27" s="32" t="s">
        <v>32</v>
      </c>
      <c r="E27" s="32" t="s">
        <v>513</v>
      </c>
      <c r="F27" s="8"/>
      <c r="G27" s="17"/>
    </row>
    <row r="28" spans="1:9" s="10" customFormat="1" ht="36" x14ac:dyDescent="0.25">
      <c r="A28" s="32" t="s">
        <v>461</v>
      </c>
      <c r="B28" s="42" t="s">
        <v>492</v>
      </c>
      <c r="C28" s="32" t="s">
        <v>467</v>
      </c>
      <c r="D28" s="32" t="s">
        <v>32</v>
      </c>
      <c r="E28" s="32" t="s">
        <v>514</v>
      </c>
      <c r="F28" s="11"/>
      <c r="G28" s="11"/>
      <c r="H28" s="11"/>
    </row>
    <row r="29" spans="1:9" ht="48" x14ac:dyDescent="0.25">
      <c r="A29" s="32" t="s">
        <v>461</v>
      </c>
      <c r="B29" s="42" t="s">
        <v>1257</v>
      </c>
      <c r="C29" s="32" t="s">
        <v>1260</v>
      </c>
      <c r="D29" s="32" t="s">
        <v>32</v>
      </c>
      <c r="E29" s="32" t="s">
        <v>1253</v>
      </c>
      <c r="F29" s="4"/>
    </row>
    <row r="30" spans="1:9" ht="24" x14ac:dyDescent="0.25">
      <c r="A30" s="32" t="s">
        <v>461</v>
      </c>
      <c r="B30" s="42" t="s">
        <v>1258</v>
      </c>
      <c r="C30" s="32" t="s">
        <v>1261</v>
      </c>
      <c r="D30" s="32" t="s">
        <v>32</v>
      </c>
      <c r="E30" s="32" t="s">
        <v>1254</v>
      </c>
    </row>
    <row r="31" spans="1:9" ht="36" x14ac:dyDescent="0.25">
      <c r="A31" s="32" t="s">
        <v>530</v>
      </c>
      <c r="B31" s="42" t="s">
        <v>489</v>
      </c>
      <c r="C31" s="32" t="s">
        <v>1262</v>
      </c>
      <c r="D31" s="32" t="s">
        <v>966</v>
      </c>
      <c r="E31" s="32" t="s">
        <v>511</v>
      </c>
    </row>
    <row r="32" spans="1:9" ht="24" x14ac:dyDescent="0.25">
      <c r="A32" s="32" t="s">
        <v>461</v>
      </c>
      <c r="B32" s="42" t="s">
        <v>487</v>
      </c>
      <c r="C32" s="32" t="s">
        <v>1263</v>
      </c>
      <c r="D32" s="32" t="s">
        <v>45</v>
      </c>
      <c r="E32" s="32" t="s">
        <v>509</v>
      </c>
    </row>
    <row r="33" spans="1:8" ht="36" x14ac:dyDescent="0.25">
      <c r="A33" s="32" t="s">
        <v>461</v>
      </c>
      <c r="B33" s="42" t="s">
        <v>494</v>
      </c>
      <c r="C33" s="32" t="s">
        <v>468</v>
      </c>
      <c r="D33" s="32" t="s">
        <v>139</v>
      </c>
      <c r="E33" s="32" t="s">
        <v>1255</v>
      </c>
    </row>
    <row r="34" spans="1:8" ht="36" x14ac:dyDescent="0.25">
      <c r="A34" s="32" t="s">
        <v>461</v>
      </c>
      <c r="B34" s="42" t="s">
        <v>488</v>
      </c>
      <c r="C34" s="32" t="s">
        <v>1264</v>
      </c>
      <c r="D34" s="32" t="s">
        <v>139</v>
      </c>
      <c r="E34" s="32" t="s">
        <v>510</v>
      </c>
    </row>
    <row r="35" spans="1:8" ht="36" x14ac:dyDescent="0.25">
      <c r="A35" s="32" t="s">
        <v>530</v>
      </c>
      <c r="B35" s="42" t="s">
        <v>493</v>
      </c>
      <c r="C35" s="32" t="s">
        <v>1265</v>
      </c>
      <c r="D35" s="32" t="s">
        <v>139</v>
      </c>
      <c r="E35" s="32" t="s">
        <v>515</v>
      </c>
      <c r="F35" s="4"/>
    </row>
    <row r="36" spans="1:8" ht="24" x14ac:dyDescent="0.25">
      <c r="A36" s="32" t="s">
        <v>461</v>
      </c>
      <c r="B36" s="42" t="s">
        <v>497</v>
      </c>
      <c r="C36" s="32" t="s">
        <v>469</v>
      </c>
      <c r="D36" s="32" t="s">
        <v>139</v>
      </c>
      <c r="E36" s="32" t="s">
        <v>518</v>
      </c>
      <c r="F36" s="4"/>
    </row>
    <row r="37" spans="1:8" s="20" customFormat="1" ht="24" x14ac:dyDescent="0.25">
      <c r="A37" s="32" t="s">
        <v>461</v>
      </c>
      <c r="B37" s="42" t="s">
        <v>495</v>
      </c>
      <c r="C37" s="32" t="s">
        <v>1266</v>
      </c>
      <c r="D37" s="32" t="s">
        <v>580</v>
      </c>
      <c r="E37" s="32" t="s">
        <v>516</v>
      </c>
      <c r="F37" s="21"/>
      <c r="G37" s="21"/>
      <c r="H37" s="21"/>
    </row>
    <row r="38" spans="1:8" s="20" customFormat="1" ht="24" x14ac:dyDescent="0.25">
      <c r="A38" s="32" t="s">
        <v>530</v>
      </c>
      <c r="B38" s="42" t="s">
        <v>496</v>
      </c>
      <c r="C38" s="32" t="s">
        <v>1267</v>
      </c>
      <c r="D38" s="32" t="s">
        <v>33</v>
      </c>
      <c r="E38" s="32" t="s">
        <v>517</v>
      </c>
      <c r="F38" s="21"/>
      <c r="G38" s="21"/>
      <c r="H38" s="21"/>
    </row>
    <row r="39" spans="1:8" s="20" customFormat="1" ht="24" x14ac:dyDescent="0.25">
      <c r="A39" s="32" t="s">
        <v>1268</v>
      </c>
      <c r="B39" s="42" t="s">
        <v>498</v>
      </c>
      <c r="C39" s="32" t="s">
        <v>470</v>
      </c>
      <c r="D39" s="32" t="s">
        <v>523</v>
      </c>
      <c r="E39" s="32" t="s">
        <v>519</v>
      </c>
      <c r="F39" s="21"/>
      <c r="G39" s="21"/>
      <c r="H39" s="21"/>
    </row>
    <row r="40" spans="1:8" s="20" customFormat="1" ht="24" x14ac:dyDescent="0.25">
      <c r="A40" s="32" t="s">
        <v>1268</v>
      </c>
      <c r="B40" s="42" t="s">
        <v>500</v>
      </c>
      <c r="C40" s="32" t="s">
        <v>471</v>
      </c>
      <c r="D40" s="32" t="s">
        <v>523</v>
      </c>
      <c r="E40" s="32" t="s">
        <v>1287</v>
      </c>
      <c r="F40" s="21"/>
      <c r="G40" s="21"/>
      <c r="H40" s="21"/>
    </row>
    <row r="41" spans="1:8" s="20" customFormat="1" ht="24" x14ac:dyDescent="0.25">
      <c r="A41" s="32" t="s">
        <v>1295</v>
      </c>
      <c r="B41" s="42" t="s">
        <v>1275</v>
      </c>
      <c r="C41" s="32" t="s">
        <v>1269</v>
      </c>
      <c r="D41" s="32" t="s">
        <v>1195</v>
      </c>
      <c r="E41" s="32" t="s">
        <v>519</v>
      </c>
      <c r="F41" s="21"/>
      <c r="G41" s="21"/>
      <c r="H41" s="21"/>
    </row>
    <row r="42" spans="1:8" s="20" customFormat="1" ht="24" x14ac:dyDescent="0.25">
      <c r="A42" s="32" t="s">
        <v>1295</v>
      </c>
      <c r="B42" s="42" t="s">
        <v>1276</v>
      </c>
      <c r="C42" s="32" t="s">
        <v>472</v>
      </c>
      <c r="D42" s="32" t="s">
        <v>717</v>
      </c>
      <c r="E42" s="32" t="s">
        <v>516</v>
      </c>
      <c r="F42" s="21"/>
      <c r="G42" s="21"/>
      <c r="H42" s="21"/>
    </row>
    <row r="43" spans="1:8" ht="24" x14ac:dyDescent="0.25">
      <c r="A43" s="32" t="s">
        <v>1295</v>
      </c>
      <c r="B43" s="42" t="s">
        <v>1277</v>
      </c>
      <c r="C43" s="32" t="s">
        <v>473</v>
      </c>
      <c r="D43" s="32" t="s">
        <v>524</v>
      </c>
      <c r="E43" s="32" t="s">
        <v>509</v>
      </c>
      <c r="F43" s="22"/>
      <c r="G43" s="23"/>
      <c r="H43" s="23"/>
    </row>
    <row r="44" spans="1:8" ht="48" x14ac:dyDescent="0.25">
      <c r="A44" s="32" t="s">
        <v>1295</v>
      </c>
      <c r="B44" s="42" t="s">
        <v>1278</v>
      </c>
      <c r="C44" s="32" t="s">
        <v>1270</v>
      </c>
      <c r="D44" s="32" t="s">
        <v>719</v>
      </c>
      <c r="E44" s="32" t="s">
        <v>1253</v>
      </c>
      <c r="F44" s="22"/>
      <c r="G44" s="23"/>
      <c r="H44" s="23"/>
    </row>
    <row r="45" spans="1:8" ht="60" x14ac:dyDescent="0.25">
      <c r="A45" s="32" t="s">
        <v>1295</v>
      </c>
      <c r="B45" s="42" t="s">
        <v>1279</v>
      </c>
      <c r="C45" s="32" t="s">
        <v>474</v>
      </c>
      <c r="D45" s="32" t="s">
        <v>719</v>
      </c>
      <c r="E45" s="32" t="s">
        <v>512</v>
      </c>
      <c r="F45" s="22"/>
      <c r="G45" s="23"/>
      <c r="H45" s="23"/>
    </row>
    <row r="46" spans="1:8" ht="48" x14ac:dyDescent="0.25">
      <c r="A46" s="32" t="s">
        <v>1295</v>
      </c>
      <c r="B46" s="42" t="s">
        <v>501</v>
      </c>
      <c r="C46" s="32" t="s">
        <v>475</v>
      </c>
      <c r="D46" s="32" t="s">
        <v>716</v>
      </c>
      <c r="E46" s="32" t="s">
        <v>1288</v>
      </c>
      <c r="F46" s="22"/>
      <c r="G46" s="23"/>
      <c r="H46" s="23"/>
    </row>
    <row r="47" spans="1:8" ht="48" x14ac:dyDescent="0.25">
      <c r="A47" s="32" t="s">
        <v>1295</v>
      </c>
      <c r="B47" s="42" t="s">
        <v>1280</v>
      </c>
      <c r="C47" s="32" t="s">
        <v>476</v>
      </c>
      <c r="D47" s="32" t="s">
        <v>526</v>
      </c>
      <c r="E47" s="32" t="s">
        <v>513</v>
      </c>
      <c r="F47" s="22"/>
      <c r="G47" s="23"/>
      <c r="H47" s="23"/>
    </row>
    <row r="48" spans="1:8" ht="36" x14ac:dyDescent="0.25">
      <c r="A48" s="32" t="s">
        <v>1295</v>
      </c>
      <c r="B48" s="42" t="s">
        <v>1281</v>
      </c>
      <c r="C48" s="32" t="s">
        <v>1271</v>
      </c>
      <c r="D48" s="32" t="s">
        <v>527</v>
      </c>
      <c r="E48" s="32" t="s">
        <v>1289</v>
      </c>
      <c r="F48" s="22"/>
      <c r="G48" s="23"/>
      <c r="H48" s="23"/>
    </row>
    <row r="49" spans="1:8" ht="36" x14ac:dyDescent="0.25">
      <c r="A49" s="32" t="s">
        <v>1295</v>
      </c>
      <c r="B49" s="42" t="s">
        <v>1282</v>
      </c>
      <c r="C49" s="32" t="s">
        <v>477</v>
      </c>
      <c r="D49" s="32" t="s">
        <v>1293</v>
      </c>
      <c r="E49" s="32" t="s">
        <v>515</v>
      </c>
      <c r="F49" s="22"/>
      <c r="G49" s="23"/>
      <c r="H49" s="23"/>
    </row>
    <row r="50" spans="1:8" ht="36" x14ac:dyDescent="0.25">
      <c r="A50" s="32" t="s">
        <v>1295</v>
      </c>
      <c r="B50" s="42" t="s">
        <v>1283</v>
      </c>
      <c r="C50" s="32" t="s">
        <v>478</v>
      </c>
      <c r="D50" s="32" t="s">
        <v>1192</v>
      </c>
      <c r="E50" s="32" t="s">
        <v>520</v>
      </c>
      <c r="F50" s="22"/>
      <c r="G50" s="23"/>
      <c r="H50" s="23"/>
    </row>
    <row r="51" spans="1:8" ht="36" x14ac:dyDescent="0.25">
      <c r="A51" s="32" t="s">
        <v>1295</v>
      </c>
      <c r="B51" s="42" t="s">
        <v>502</v>
      </c>
      <c r="C51" s="32" t="s">
        <v>479</v>
      </c>
      <c r="D51" s="32" t="s">
        <v>528</v>
      </c>
      <c r="E51" s="32" t="s">
        <v>521</v>
      </c>
      <c r="F51" s="5"/>
    </row>
    <row r="52" spans="1:8" ht="24" x14ac:dyDescent="0.25">
      <c r="A52" s="32" t="s">
        <v>1295</v>
      </c>
      <c r="B52" s="42" t="s">
        <v>1284</v>
      </c>
      <c r="C52" s="32" t="s">
        <v>480</v>
      </c>
      <c r="D52" s="32" t="s">
        <v>1294</v>
      </c>
      <c r="E52" s="32" t="s">
        <v>517</v>
      </c>
      <c r="F52" s="16"/>
    </row>
    <row r="53" spans="1:8" ht="24" x14ac:dyDescent="0.25">
      <c r="A53" s="32" t="s">
        <v>1295</v>
      </c>
      <c r="B53" s="42" t="s">
        <v>1285</v>
      </c>
      <c r="C53" s="32" t="s">
        <v>1272</v>
      </c>
      <c r="D53" s="32" t="s">
        <v>525</v>
      </c>
      <c r="E53" s="32" t="s">
        <v>1254</v>
      </c>
    </row>
    <row r="54" spans="1:8" ht="36" x14ac:dyDescent="0.25">
      <c r="A54" s="32" t="s">
        <v>1295</v>
      </c>
      <c r="B54" s="42" t="s">
        <v>504</v>
      </c>
      <c r="C54" s="32" t="s">
        <v>481</v>
      </c>
      <c r="D54" s="32" t="s">
        <v>528</v>
      </c>
      <c r="E54" s="32" t="s">
        <v>522</v>
      </c>
    </row>
    <row r="55" spans="1:8" ht="24" x14ac:dyDescent="0.25">
      <c r="A55" s="32" t="s">
        <v>1295</v>
      </c>
      <c r="B55" s="42" t="s">
        <v>499</v>
      </c>
      <c r="C55" s="32" t="s">
        <v>1273</v>
      </c>
      <c r="D55" s="32" t="s">
        <v>528</v>
      </c>
      <c r="E55" s="32" t="s">
        <v>1290</v>
      </c>
    </row>
    <row r="56" spans="1:8" ht="36" x14ac:dyDescent="0.25">
      <c r="A56" s="32" t="s">
        <v>1295</v>
      </c>
      <c r="B56" s="42" t="s">
        <v>1286</v>
      </c>
      <c r="C56" s="32" t="s">
        <v>482</v>
      </c>
      <c r="D56" s="32" t="s">
        <v>529</v>
      </c>
      <c r="E56" s="32" t="s">
        <v>1291</v>
      </c>
    </row>
    <row r="57" spans="1:8" ht="24" x14ac:dyDescent="0.25">
      <c r="A57" s="32" t="s">
        <v>1295</v>
      </c>
      <c r="B57" s="42" t="s">
        <v>505</v>
      </c>
      <c r="C57" s="32" t="s">
        <v>483</v>
      </c>
      <c r="D57" s="32" t="s">
        <v>1193</v>
      </c>
      <c r="E57" s="32" t="s">
        <v>518</v>
      </c>
    </row>
    <row r="58" spans="1:8" ht="36" x14ac:dyDescent="0.25">
      <c r="A58" s="32" t="s">
        <v>1295</v>
      </c>
      <c r="B58" s="42" t="s">
        <v>503</v>
      </c>
      <c r="C58" s="32" t="s">
        <v>1274</v>
      </c>
      <c r="D58" s="32" t="s">
        <v>1192</v>
      </c>
      <c r="E58" s="32" t="s">
        <v>1292</v>
      </c>
      <c r="F58" s="16"/>
    </row>
    <row r="59" spans="1:8" x14ac:dyDescent="0.25">
      <c r="A59" s="46" t="s">
        <v>24</v>
      </c>
      <c r="B59" s="46">
        <f>SUBTOTAL(103,TabelaERS2.1[Številka projekta])</f>
        <v>37</v>
      </c>
      <c r="C59" s="27"/>
      <c r="D59" s="27"/>
      <c r="E59" s="43"/>
      <c r="F59" s="16"/>
    </row>
    <row r="60" spans="1:8" x14ac:dyDescent="0.25">
      <c r="A60" s="46"/>
      <c r="B60" s="43"/>
      <c r="C60" s="27"/>
      <c r="D60" s="27"/>
      <c r="E60" s="43"/>
    </row>
    <row r="61" spans="1:8" ht="13.5" thickBot="1" x14ac:dyDescent="0.3">
      <c r="A61" s="59" t="s">
        <v>15</v>
      </c>
      <c r="B61" s="59"/>
      <c r="C61" s="59"/>
      <c r="D61" s="10"/>
      <c r="E61" s="4"/>
    </row>
    <row r="62" spans="1:8" ht="13.5" thickBot="1" x14ac:dyDescent="0.3">
      <c r="A62" s="66" t="s">
        <v>16</v>
      </c>
      <c r="B62" s="67" t="s">
        <v>17</v>
      </c>
      <c r="C62" s="67" t="s">
        <v>18</v>
      </c>
      <c r="D62" s="94" t="s">
        <v>2694</v>
      </c>
    </row>
    <row r="63" spans="1:8" x14ac:dyDescent="0.25">
      <c r="A63" s="45"/>
      <c r="B63" s="42"/>
      <c r="C63" s="32"/>
      <c r="D63" s="87"/>
    </row>
    <row r="64" spans="1:8" x14ac:dyDescent="0.25">
      <c r="A64" s="45"/>
      <c r="B64" s="42"/>
      <c r="C64" s="32"/>
      <c r="D64" s="87"/>
    </row>
    <row r="65" spans="1:6" x14ac:dyDescent="0.25">
      <c r="A65" s="45"/>
      <c r="B65" s="42"/>
      <c r="C65" s="32"/>
      <c r="D65" s="87"/>
    </row>
    <row r="66" spans="1:6" x14ac:dyDescent="0.25">
      <c r="A66" s="33" t="s">
        <v>24</v>
      </c>
      <c r="B66" s="44">
        <f>SUBTOTAL(109,TabelaERS2.2[Strani])</f>
        <v>0</v>
      </c>
      <c r="C66" s="44">
        <f>SUBTOTAL(103,TabelaERS2.2[Naslov])</f>
        <v>0</v>
      </c>
      <c r="D66" s="86"/>
      <c r="F66" s="5"/>
    </row>
    <row r="67" spans="1:6" x14ac:dyDescent="0.25">
      <c r="A67" s="4"/>
      <c r="B67" s="4"/>
      <c r="C67" s="18"/>
      <c r="D67" s="4"/>
      <c r="E67" s="4"/>
    </row>
    <row r="68" spans="1:6" ht="13.5" thickBot="1" x14ac:dyDescent="0.3">
      <c r="A68" s="59" t="s">
        <v>19</v>
      </c>
      <c r="B68" s="59"/>
      <c r="C68" s="59"/>
      <c r="D68" s="21"/>
      <c r="E68" s="21"/>
    </row>
    <row r="69" spans="1:6" ht="13.5" thickBot="1" x14ac:dyDescent="0.3">
      <c r="A69" s="69" t="s">
        <v>16</v>
      </c>
      <c r="B69" s="70" t="s">
        <v>17</v>
      </c>
      <c r="C69" s="70" t="s">
        <v>18</v>
      </c>
      <c r="D69" s="95" t="s">
        <v>2694</v>
      </c>
      <c r="E69" s="21"/>
    </row>
    <row r="70" spans="1:6" x14ac:dyDescent="0.25">
      <c r="A70" s="5"/>
      <c r="B70" s="37"/>
      <c r="C70" s="8"/>
      <c r="D70" s="90"/>
      <c r="E70" s="21"/>
    </row>
    <row r="71" spans="1:6" x14ac:dyDescent="0.25">
      <c r="A71" s="5"/>
      <c r="B71" s="37"/>
      <c r="C71" s="8"/>
      <c r="D71" s="90"/>
      <c r="E71" s="21"/>
    </row>
    <row r="72" spans="1:6" x14ac:dyDescent="0.25">
      <c r="A72" s="5"/>
      <c r="B72" s="37"/>
      <c r="C72" s="8"/>
      <c r="D72" s="90"/>
      <c r="E72" s="21"/>
    </row>
    <row r="73" spans="1:6" x14ac:dyDescent="0.2">
      <c r="A73" s="25" t="s">
        <v>24</v>
      </c>
      <c r="B73" s="43">
        <f>SUBTOTAL(109,TabelaERS2.3[Strani])</f>
        <v>0</v>
      </c>
      <c r="C73" s="43">
        <f>SUBTOTAL(103,TabelaERS2.3[Naslov])</f>
        <v>0</v>
      </c>
      <c r="D73" s="89"/>
      <c r="E73" s="21"/>
    </row>
    <row r="74" spans="1:6" x14ac:dyDescent="0.25">
      <c r="A74" s="19"/>
      <c r="B74" s="20"/>
      <c r="C74" s="19"/>
      <c r="D74" s="21"/>
      <c r="E74" s="21"/>
    </row>
    <row r="75" spans="1:6" x14ac:dyDescent="0.25">
      <c r="A75" s="10" t="s">
        <v>59</v>
      </c>
      <c r="B75" s="20"/>
      <c r="C75" s="19"/>
      <c r="D75" s="21"/>
      <c r="E75" s="21"/>
    </row>
    <row r="76" spans="1:6" ht="13.5" thickBot="1" x14ac:dyDescent="0.3">
      <c r="A76" s="59" t="s">
        <v>60</v>
      </c>
      <c r="B76" s="59"/>
      <c r="C76" s="59"/>
      <c r="D76" s="22"/>
      <c r="E76" s="22"/>
    </row>
    <row r="77" spans="1:6" ht="13.5" thickBot="1" x14ac:dyDescent="0.3">
      <c r="A77" s="66" t="s">
        <v>16</v>
      </c>
      <c r="B77" s="67" t="s">
        <v>17</v>
      </c>
      <c r="C77" s="67" t="s">
        <v>18</v>
      </c>
      <c r="D77" s="94" t="s">
        <v>2694</v>
      </c>
      <c r="E77" s="22"/>
    </row>
    <row r="78" spans="1:6" ht="24" x14ac:dyDescent="0.25">
      <c r="A78" s="45" t="s">
        <v>2702</v>
      </c>
      <c r="B78" s="42">
        <v>82</v>
      </c>
      <c r="C78" s="32" t="s">
        <v>531</v>
      </c>
      <c r="D78" s="99" t="s">
        <v>2703</v>
      </c>
      <c r="E78" s="22"/>
    </row>
    <row r="79" spans="1:6" x14ac:dyDescent="0.25">
      <c r="A79" s="45"/>
      <c r="B79" s="42"/>
      <c r="C79" s="32"/>
      <c r="D79" s="90"/>
      <c r="E79" s="22"/>
    </row>
    <row r="80" spans="1:6" x14ac:dyDescent="0.25">
      <c r="A80" s="45"/>
      <c r="B80" s="42"/>
      <c r="C80" s="32"/>
      <c r="D80" s="90"/>
      <c r="E80" s="22"/>
    </row>
    <row r="81" spans="1:5" x14ac:dyDescent="0.2">
      <c r="A81" s="25" t="s">
        <v>24</v>
      </c>
      <c r="B81" s="43">
        <f>SUBTOTAL(109,TabelaERS3.1[Strani])</f>
        <v>82</v>
      </c>
      <c r="C81" s="43">
        <f>SUBTOTAL(103,TabelaERS3.1[Naslov])</f>
        <v>1</v>
      </c>
      <c r="D81" s="89"/>
      <c r="E81" s="22"/>
    </row>
    <row r="82" spans="1:5" x14ac:dyDescent="0.25">
      <c r="A82" s="25"/>
      <c r="B82" s="25"/>
      <c r="C82" s="26"/>
      <c r="D82" s="22"/>
      <c r="E82" s="22"/>
    </row>
    <row r="83" spans="1:5" ht="13.5" thickBot="1" x14ac:dyDescent="0.3">
      <c r="A83" s="58" t="s">
        <v>324</v>
      </c>
      <c r="B83" s="58"/>
      <c r="C83" s="58"/>
      <c r="D83" s="58"/>
      <c r="E83" s="5"/>
    </row>
    <row r="84" spans="1:5" ht="13.5" thickBot="1" x14ac:dyDescent="0.3">
      <c r="A84" s="66" t="s">
        <v>16</v>
      </c>
      <c r="B84" s="67" t="s">
        <v>17</v>
      </c>
      <c r="C84" s="67" t="s">
        <v>18</v>
      </c>
      <c r="D84" s="94" t="s">
        <v>2694</v>
      </c>
      <c r="E84" s="16"/>
    </row>
    <row r="85" spans="1:5" x14ac:dyDescent="0.25">
      <c r="A85" s="45"/>
      <c r="B85" s="42"/>
      <c r="C85" s="32"/>
      <c r="D85" s="90"/>
      <c r="E85" s="16"/>
    </row>
    <row r="86" spans="1:5" x14ac:dyDescent="0.25">
      <c r="A86" s="45"/>
      <c r="B86" s="42"/>
      <c r="C86" s="32"/>
      <c r="D86" s="90"/>
      <c r="E86" s="16"/>
    </row>
    <row r="87" spans="1:5" x14ac:dyDescent="0.25">
      <c r="A87" s="45"/>
      <c r="B87" s="42"/>
      <c r="C87" s="32"/>
      <c r="D87" s="90"/>
      <c r="E87" s="16"/>
    </row>
    <row r="88" spans="1:5" x14ac:dyDescent="0.2">
      <c r="A88" s="25" t="s">
        <v>24</v>
      </c>
      <c r="B88" s="43">
        <f>SUBTOTAL(109,TabelaERS3.2[Strani])</f>
        <v>0</v>
      </c>
      <c r="C88" s="43">
        <f>SUBTOTAL(103,TabelaERS3.2[Naslov])</f>
        <v>0</v>
      </c>
      <c r="D88" s="89"/>
      <c r="E88" s="16"/>
    </row>
    <row r="89" spans="1:5" x14ac:dyDescent="0.25">
      <c r="A89" s="4"/>
      <c r="B89" s="4"/>
      <c r="C89" s="8"/>
      <c r="D89" s="5"/>
      <c r="E89" s="5"/>
    </row>
    <row r="90" spans="1:5" ht="13.5" thickBot="1" x14ac:dyDescent="0.3">
      <c r="A90" s="60" t="s">
        <v>215</v>
      </c>
      <c r="B90" s="60"/>
      <c r="C90" s="60"/>
      <c r="D90" s="60"/>
      <c r="E90" s="60"/>
    </row>
    <row r="91" spans="1:5" ht="13.5" thickBot="1" x14ac:dyDescent="0.3">
      <c r="A91" s="67" t="s">
        <v>22</v>
      </c>
      <c r="B91" s="67" t="s">
        <v>65</v>
      </c>
      <c r="C91" s="66" t="s">
        <v>2797</v>
      </c>
      <c r="D91" s="93" t="s">
        <v>2694</v>
      </c>
    </row>
    <row r="92" spans="1:5" x14ac:dyDescent="0.25">
      <c r="A92" s="45"/>
      <c r="B92" s="32"/>
      <c r="C92" s="42"/>
      <c r="D92" s="90"/>
    </row>
    <row r="93" spans="1:5" x14ac:dyDescent="0.25">
      <c r="A93" s="45"/>
      <c r="B93" s="32"/>
      <c r="C93" s="42"/>
      <c r="D93" s="90"/>
    </row>
    <row r="94" spans="1:5" x14ac:dyDescent="0.25">
      <c r="A94" s="45"/>
      <c r="B94" s="32"/>
      <c r="C94" s="42"/>
      <c r="D94" s="90"/>
    </row>
    <row r="95" spans="1:5" x14ac:dyDescent="0.2">
      <c r="A95" s="30" t="s">
        <v>24</v>
      </c>
      <c r="B95" s="30">
        <f>SUBTOTAL(103,TabelaERS4[TDT])</f>
        <v>0</v>
      </c>
      <c r="C95" s="30"/>
      <c r="D95" s="92"/>
    </row>
    <row r="96" spans="1:5" x14ac:dyDescent="0.25">
      <c r="A96" s="25"/>
      <c r="B96" s="27"/>
      <c r="C96" s="28"/>
      <c r="D96" s="29"/>
    </row>
  </sheetData>
  <mergeCells count="15">
    <mergeCell ref="A5:B5"/>
    <mergeCell ref="C1:E1"/>
    <mergeCell ref="A2:B2"/>
    <mergeCell ref="C2:E2"/>
    <mergeCell ref="A3:B3"/>
    <mergeCell ref="A4:B4"/>
    <mergeCell ref="G18:H18"/>
    <mergeCell ref="A18:B18"/>
    <mergeCell ref="A19:B19"/>
    <mergeCell ref="A6:B6"/>
    <mergeCell ref="A7:B7"/>
    <mergeCell ref="A8:B8"/>
    <mergeCell ref="A10:C10"/>
    <mergeCell ref="C11:E11"/>
    <mergeCell ref="G12:H12"/>
  </mergeCells>
  <phoneticPr fontId="24" type="noConversion"/>
  <dataValidations count="7">
    <dataValidation allowBlank="1" showInputMessage="1" showErrorMessage="1" promptTitle="Vnesi oznako" prompt="Vnesi oznako Evropskega, mednarodnega ali Slovenskega TC, SC ali WG" sqref="B92:B94" xr:uid="{264B597F-3CD8-4117-BEE5-A6F51F05A7B8}"/>
    <dataValidation allowBlank="1" showInputMessage="1" showErrorMessage="1" promptTitle="Vnesi ime " prompt="Vpiši ime in priimek strokovnjaka oziroma TS" sqref="A92:A94" xr:uid="{E8DAC989-B064-456E-ACB4-B0634DA48D21}"/>
    <dataValidation type="list" allowBlank="1" showInputMessage="1" promptTitle="Izberi iz seznama" prompt="Iz spodnjega seznama izberi tujo organizacijo kateri pripada TDT" sqref="A14:A15" xr:uid="{0CB7FB53-8D5E-4701-A680-20358E25001B}">
      <formula1>Organizacije</formula1>
    </dataValidation>
    <dataValidation type="list" allowBlank="1" showInputMessage="1" showErrorMessage="1" promptTitle="Izberi iz seznama" prompt="Izberi trenutni status članstva znortaj tujega TDT" sqref="D14:D15" xr:uid="{AC49716B-68EA-4F5B-BC1A-40F7E216F79F}">
      <formula1>Status</formula1>
    </dataValidation>
    <dataValidation allowBlank="1" showInputMessage="1" promptTitle="Vnesi datum" prompt="Vnesi datum zadnje spremembe statusa članstva TDT" sqref="E14:E15" xr:uid="{B1975D5F-4C69-4075-9EE2-2CB2E1A6A6C7}"/>
    <dataValidation allowBlank="1" showInputMessage="1" showErrorMessage="1" promptTitle="Vnesi naslov tujega TDT" prompt="Vnesi originalni naslov tujega TDT" sqref="C14:C15" xr:uid="{BCF41B81-79BC-45FD-AB48-0C89E665589F}"/>
    <dataValidation allowBlank="1" showInputMessage="1" showErrorMessage="1" promptTitle="Vnesi ime TDT" prompt="Vnesi celotno ime tujega TDT" sqref="C92:C94" xr:uid="{040D27A8-808D-4185-9A32-FCF2BB8C6E22}"/>
  </dataValidations>
  <pageMargins left="0.25" right="0.25" top="0.25" bottom="0.25" header="0.5" footer="0.5"/>
  <pageSetup paperSize="9" orientation="landscape" r:id="rId1"/>
  <headerFooter alignWithMargins="0">
    <oddFooter>&amp;L&amp;C&amp;R</oddFooter>
  </headerFooter>
  <drawing r:id="rId2"/>
  <tableParts count="7">
    <tablePart r:id="rId3"/>
    <tablePart r:id="rId4"/>
    <tablePart r:id="rId5"/>
    <tablePart r:id="rId6"/>
    <tablePart r:id="rId7"/>
    <tablePart r:id="rId8"/>
    <tablePart r:id="rId9"/>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D0FAB-DB4F-4C40-9EB3-F9FA192B7B37}">
  <sheetPr>
    <outlinePr summaryBelow="0" summaryRight="0"/>
  </sheetPr>
  <dimension ref="A1:M69"/>
  <sheetViews>
    <sheetView showGridLines="0" zoomScaleNormal="100" workbookViewId="0">
      <pane ySplit="1" topLeftCell="A50" activePane="bottomLeft" state="frozenSplit"/>
      <selection activeCell="A31" sqref="A31"/>
      <selection pane="bottomLeft" activeCell="A67" sqref="A67"/>
    </sheetView>
  </sheetViews>
  <sheetFormatPr defaultColWidth="9.140625" defaultRowHeight="12.75" x14ac:dyDescent="0.25"/>
  <cols>
    <col min="1" max="1" width="23.140625" style="3" customWidth="1"/>
    <col min="2" max="2" width="18.28515625" style="3" customWidth="1"/>
    <col min="3" max="3" width="38.7109375" style="3" customWidth="1"/>
    <col min="4" max="4" width="14.140625" style="3" bestFit="1" customWidth="1"/>
    <col min="5" max="5" width="43.7109375" style="3" customWidth="1"/>
    <col min="6" max="8" width="11.5703125" style="3" customWidth="1"/>
    <col min="9" max="9" width="3.5703125" style="3" customWidth="1"/>
    <col min="10" max="16384" width="9.140625" style="3"/>
  </cols>
  <sheetData>
    <row r="1" spans="1:13" ht="18.75" customHeight="1" x14ac:dyDescent="0.25">
      <c r="A1" s="1"/>
      <c r="B1" s="2"/>
      <c r="C1" s="306" t="s">
        <v>0</v>
      </c>
      <c r="D1" s="306"/>
      <c r="E1" s="306"/>
      <c r="F1" s="2"/>
      <c r="G1" s="1"/>
      <c r="H1" s="1"/>
    </row>
    <row r="2" spans="1:13" ht="13.5" customHeight="1" x14ac:dyDescent="0.25">
      <c r="A2" s="303" t="s">
        <v>1</v>
      </c>
      <c r="B2" s="303"/>
      <c r="C2" s="313" t="s">
        <v>533</v>
      </c>
      <c r="D2" s="313"/>
      <c r="E2" s="313"/>
      <c r="F2" s="1"/>
      <c r="G2" s="1"/>
      <c r="H2" s="1"/>
    </row>
    <row r="3" spans="1:13" x14ac:dyDescent="0.25">
      <c r="A3" s="303" t="s">
        <v>2</v>
      </c>
      <c r="B3" s="303"/>
      <c r="C3" s="5" t="s">
        <v>61</v>
      </c>
      <c r="D3" s="5"/>
      <c r="E3" s="5"/>
      <c r="F3" s="5"/>
      <c r="G3" s="1"/>
      <c r="H3" s="1"/>
    </row>
    <row r="4" spans="1:13" x14ac:dyDescent="0.25">
      <c r="A4" s="303" t="s">
        <v>3</v>
      </c>
      <c r="B4" s="303"/>
      <c r="C4" s="5" t="s">
        <v>534</v>
      </c>
      <c r="D4" s="5"/>
      <c r="E4" s="5"/>
      <c r="F4" s="5"/>
      <c r="G4" s="1"/>
      <c r="H4" s="1"/>
      <c r="J4" s="36"/>
      <c r="K4" s="10"/>
      <c r="L4" s="10"/>
      <c r="M4" s="10"/>
    </row>
    <row r="5" spans="1:13" x14ac:dyDescent="0.25">
      <c r="A5" s="303" t="s">
        <v>4</v>
      </c>
      <c r="B5" s="303"/>
      <c r="C5" s="6">
        <v>6</v>
      </c>
      <c r="D5" s="5"/>
      <c r="E5" s="5"/>
      <c r="F5" s="5"/>
      <c r="G5" s="1"/>
      <c r="H5" s="1"/>
      <c r="J5" s="36"/>
    </row>
    <row r="6" spans="1:13" x14ac:dyDescent="0.25">
      <c r="A6" s="303" t="s">
        <v>5</v>
      </c>
      <c r="B6" s="303"/>
      <c r="C6" s="6">
        <v>9</v>
      </c>
      <c r="D6" s="5"/>
      <c r="E6" s="5"/>
      <c r="F6" s="5"/>
      <c r="G6" s="1"/>
      <c r="H6" s="1"/>
    </row>
    <row r="7" spans="1:13" x14ac:dyDescent="0.25">
      <c r="A7" s="304" t="s">
        <v>62</v>
      </c>
      <c r="B7" s="304"/>
      <c r="C7" s="6"/>
      <c r="D7" s="5"/>
      <c r="E7" s="5"/>
      <c r="F7" s="5"/>
      <c r="G7" s="1"/>
      <c r="H7" s="1"/>
    </row>
    <row r="8" spans="1:13" x14ac:dyDescent="0.25">
      <c r="A8" s="304" t="s">
        <v>23</v>
      </c>
      <c r="B8" s="304"/>
      <c r="C8" s="6"/>
      <c r="D8" s="5"/>
      <c r="E8" s="5"/>
      <c r="F8" s="5"/>
      <c r="G8" s="1"/>
      <c r="H8" s="1"/>
    </row>
    <row r="9" spans="1:13" x14ac:dyDescent="0.25">
      <c r="A9" s="4"/>
      <c r="B9" s="4"/>
      <c r="C9" s="6"/>
      <c r="D9" s="5"/>
      <c r="E9" s="5"/>
      <c r="F9" s="5"/>
      <c r="G9" s="1"/>
      <c r="H9" s="1"/>
    </row>
    <row r="10" spans="1:13" x14ac:dyDescent="0.25">
      <c r="A10" s="305" t="s">
        <v>6</v>
      </c>
      <c r="B10" s="305"/>
      <c r="C10" s="305"/>
      <c r="D10" s="41"/>
      <c r="E10" s="41"/>
      <c r="F10" s="41"/>
      <c r="G10" s="1"/>
      <c r="H10" s="1"/>
    </row>
    <row r="11" spans="1:13" s="10" customFormat="1" ht="27.75" customHeight="1" x14ac:dyDescent="0.25">
      <c r="A11" s="7" t="s">
        <v>7</v>
      </c>
      <c r="B11" s="7"/>
      <c r="C11" s="301" t="s">
        <v>535</v>
      </c>
      <c r="D11" s="301"/>
      <c r="E11" s="301"/>
      <c r="F11" s="7"/>
      <c r="G11" s="9"/>
      <c r="H11" s="9"/>
    </row>
    <row r="12" spans="1:13" ht="12.75" customHeight="1" x14ac:dyDescent="0.25">
      <c r="A12" s="65" t="s">
        <v>8</v>
      </c>
      <c r="B12" s="24"/>
      <c r="C12" s="24"/>
      <c r="D12" s="24"/>
      <c r="E12" s="24"/>
      <c r="F12" s="24"/>
      <c r="G12" s="299"/>
      <c r="H12" s="299"/>
    </row>
    <row r="13" spans="1:13" s="10" customFormat="1" ht="24" x14ac:dyDescent="0.25">
      <c r="A13" s="79" t="s">
        <v>9</v>
      </c>
      <c r="B13" s="64" t="s">
        <v>63</v>
      </c>
      <c r="C13" s="79" t="s">
        <v>64</v>
      </c>
      <c r="D13" s="68" t="s">
        <v>10</v>
      </c>
      <c r="E13" s="83" t="s">
        <v>30</v>
      </c>
      <c r="F13" s="11"/>
    </row>
    <row r="14" spans="1:13" x14ac:dyDescent="0.25">
      <c r="A14" s="80" t="s">
        <v>26</v>
      </c>
      <c r="B14" s="72" t="s">
        <v>536</v>
      </c>
      <c r="C14" s="62" t="s">
        <v>532</v>
      </c>
      <c r="D14" s="49" t="s">
        <v>39</v>
      </c>
      <c r="E14" s="84">
        <v>38265</v>
      </c>
      <c r="F14" s="12"/>
    </row>
    <row r="15" spans="1:13" x14ac:dyDescent="0.25">
      <c r="A15" s="80" t="s">
        <v>27</v>
      </c>
      <c r="B15" s="73" t="s">
        <v>537</v>
      </c>
      <c r="C15" s="62" t="s">
        <v>532</v>
      </c>
      <c r="D15" s="49" t="s">
        <v>39</v>
      </c>
      <c r="E15" s="84">
        <v>38265</v>
      </c>
      <c r="F15" s="12"/>
    </row>
    <row r="16" spans="1:13" x14ac:dyDescent="0.25">
      <c r="A16" s="81" t="s">
        <v>24</v>
      </c>
      <c r="B16" s="82">
        <f>SUBTOTAL(103,TabelaETR1[Oznaka tujega TC, SC])</f>
        <v>2</v>
      </c>
      <c r="C16" s="52"/>
      <c r="D16" s="52"/>
      <c r="E16" s="85"/>
      <c r="F16" s="14"/>
    </row>
    <row r="17" spans="1:9" x14ac:dyDescent="0.25">
      <c r="A17" s="50"/>
      <c r="B17" s="51"/>
      <c r="C17" s="52"/>
      <c r="D17" s="52"/>
      <c r="E17" s="53"/>
      <c r="F17" s="14"/>
    </row>
    <row r="18" spans="1:9" x14ac:dyDescent="0.25">
      <c r="A18" s="300" t="s">
        <v>58</v>
      </c>
      <c r="B18" s="300"/>
      <c r="C18" s="40"/>
      <c r="D18" s="40"/>
      <c r="E18" s="40"/>
      <c r="F18" s="24"/>
      <c r="G18" s="299"/>
      <c r="H18" s="299"/>
    </row>
    <row r="19" spans="1:9" s="10" customFormat="1" x14ac:dyDescent="0.25">
      <c r="A19" s="302" t="s">
        <v>11</v>
      </c>
      <c r="B19" s="302"/>
      <c r="C19" s="7"/>
      <c r="D19" s="7"/>
      <c r="E19" s="7"/>
      <c r="G19" s="15"/>
      <c r="H19" s="15"/>
      <c r="I19" s="15"/>
    </row>
    <row r="20" spans="1:9" x14ac:dyDescent="0.25">
      <c r="A20" s="39" t="s">
        <v>3413</v>
      </c>
      <c r="B20" s="39"/>
      <c r="C20" s="39"/>
      <c r="D20" s="39"/>
      <c r="E20" s="39"/>
      <c r="F20" s="8"/>
      <c r="G20" s="17"/>
    </row>
    <row r="21" spans="1:9" x14ac:dyDescent="0.25">
      <c r="A21" s="42" t="s">
        <v>2690</v>
      </c>
      <c r="B21" s="42" t="s">
        <v>2691</v>
      </c>
      <c r="C21" s="42" t="s">
        <v>16</v>
      </c>
      <c r="D21" s="42" t="s">
        <v>57</v>
      </c>
      <c r="E21" s="42" t="s">
        <v>18</v>
      </c>
      <c r="F21" s="8"/>
      <c r="G21" s="17"/>
    </row>
    <row r="22" spans="1:9" s="38" customFormat="1" ht="24" x14ac:dyDescent="0.25">
      <c r="A22" s="32" t="s">
        <v>3390</v>
      </c>
      <c r="B22" s="42">
        <v>82425</v>
      </c>
      <c r="C22" s="32" t="s">
        <v>3198</v>
      </c>
      <c r="D22" s="32">
        <v>1000</v>
      </c>
      <c r="E22" s="32" t="s">
        <v>3391</v>
      </c>
      <c r="F22" s="8"/>
      <c r="G22" s="35"/>
    </row>
    <row r="23" spans="1:9" ht="24" x14ac:dyDescent="0.25">
      <c r="A23" s="32" t="s">
        <v>3390</v>
      </c>
      <c r="B23" s="42" t="s">
        <v>3392</v>
      </c>
      <c r="C23" s="32" t="s">
        <v>3393</v>
      </c>
      <c r="D23" s="32" t="s">
        <v>32</v>
      </c>
      <c r="E23" s="32" t="s">
        <v>546</v>
      </c>
      <c r="F23" s="8"/>
      <c r="G23" s="17"/>
    </row>
    <row r="24" spans="1:9" ht="24" x14ac:dyDescent="0.25">
      <c r="A24" s="32" t="s">
        <v>3390</v>
      </c>
      <c r="B24" s="42" t="s">
        <v>3394</v>
      </c>
      <c r="C24" s="32" t="s">
        <v>3395</v>
      </c>
      <c r="D24" s="32" t="s">
        <v>32</v>
      </c>
      <c r="E24" s="32" t="s">
        <v>544</v>
      </c>
      <c r="F24" s="8"/>
      <c r="G24" s="17"/>
    </row>
    <row r="25" spans="1:9" ht="24" x14ac:dyDescent="0.25">
      <c r="A25" s="32" t="s">
        <v>3390</v>
      </c>
      <c r="B25" s="42" t="s">
        <v>3396</v>
      </c>
      <c r="C25" s="32" t="s">
        <v>3397</v>
      </c>
      <c r="D25" s="32" t="s">
        <v>32</v>
      </c>
      <c r="E25" s="32" t="s">
        <v>543</v>
      </c>
      <c r="F25" s="8"/>
      <c r="G25" s="17"/>
    </row>
    <row r="26" spans="1:9" ht="24" x14ac:dyDescent="0.25">
      <c r="A26" s="32" t="s">
        <v>3390</v>
      </c>
      <c r="B26" s="42" t="s">
        <v>3398</v>
      </c>
      <c r="C26" s="32" t="s">
        <v>3399</v>
      </c>
      <c r="D26" s="32" t="s">
        <v>32</v>
      </c>
      <c r="E26" s="32" t="s">
        <v>545</v>
      </c>
      <c r="F26" s="8"/>
      <c r="G26" s="17"/>
    </row>
    <row r="27" spans="1:9" ht="48" x14ac:dyDescent="0.25">
      <c r="A27" s="32" t="s">
        <v>3390</v>
      </c>
      <c r="B27" s="42" t="s">
        <v>3400</v>
      </c>
      <c r="C27" s="32" t="s">
        <v>3401</v>
      </c>
      <c r="D27" s="32" t="s">
        <v>32</v>
      </c>
      <c r="E27" s="32" t="s">
        <v>538</v>
      </c>
      <c r="F27" s="8"/>
      <c r="G27" s="17"/>
    </row>
    <row r="28" spans="1:9" s="10" customFormat="1" ht="48" x14ac:dyDescent="0.25">
      <c r="A28" s="32" t="s">
        <v>3390</v>
      </c>
      <c r="B28" s="42" t="s">
        <v>3402</v>
      </c>
      <c r="C28" s="32" t="s">
        <v>3403</v>
      </c>
      <c r="D28" s="32" t="s">
        <v>32</v>
      </c>
      <c r="E28" s="32" t="s">
        <v>539</v>
      </c>
      <c r="F28" s="11"/>
      <c r="G28" s="11"/>
      <c r="H28" s="11"/>
    </row>
    <row r="29" spans="1:9" ht="36" x14ac:dyDescent="0.25">
      <c r="A29" s="32" t="s">
        <v>3390</v>
      </c>
      <c r="B29" s="42" t="s">
        <v>3404</v>
      </c>
      <c r="C29" s="32" t="s">
        <v>3405</v>
      </c>
      <c r="D29" s="32" t="s">
        <v>139</v>
      </c>
      <c r="E29" s="32" t="s">
        <v>3406</v>
      </c>
      <c r="F29" s="4"/>
    </row>
    <row r="30" spans="1:9" ht="36" x14ac:dyDescent="0.25">
      <c r="A30" s="32" t="s">
        <v>3390</v>
      </c>
      <c r="B30" s="42" t="s">
        <v>3407</v>
      </c>
      <c r="C30" s="32" t="s">
        <v>3408</v>
      </c>
      <c r="D30" s="32" t="s">
        <v>139</v>
      </c>
      <c r="E30" s="32" t="s">
        <v>540</v>
      </c>
    </row>
    <row r="31" spans="1:9" ht="36" x14ac:dyDescent="0.25">
      <c r="A31" s="32" t="s">
        <v>3390</v>
      </c>
      <c r="B31" s="42" t="s">
        <v>3409</v>
      </c>
      <c r="C31" s="32" t="s">
        <v>3410</v>
      </c>
      <c r="D31" s="32" t="s">
        <v>452</v>
      </c>
      <c r="E31" s="32" t="s">
        <v>541</v>
      </c>
    </row>
    <row r="32" spans="1:9" ht="36" x14ac:dyDescent="0.25">
      <c r="A32" s="32" t="s">
        <v>3390</v>
      </c>
      <c r="B32" s="42" t="s">
        <v>3411</v>
      </c>
      <c r="C32" s="32" t="s">
        <v>3412</v>
      </c>
      <c r="D32" s="32" t="s">
        <v>452</v>
      </c>
      <c r="E32" s="32" t="s">
        <v>542</v>
      </c>
    </row>
    <row r="33" spans="1:8" x14ac:dyDescent="0.25">
      <c r="A33" s="46" t="s">
        <v>24</v>
      </c>
      <c r="B33" s="46">
        <f>SUBTOTAL(103,TabelaETR2.1[Številka projekta])</f>
        <v>11</v>
      </c>
      <c r="C33" s="30"/>
      <c r="D33" s="27"/>
      <c r="E33" s="43"/>
    </row>
    <row r="34" spans="1:8" x14ac:dyDescent="0.25">
      <c r="A34" s="46"/>
      <c r="B34" s="43"/>
      <c r="C34" s="30"/>
      <c r="D34" s="27"/>
      <c r="E34" s="43"/>
    </row>
    <row r="35" spans="1:8" ht="13.5" thickBot="1" x14ac:dyDescent="0.3">
      <c r="A35" s="59" t="s">
        <v>15</v>
      </c>
      <c r="B35" s="59"/>
      <c r="C35" s="59"/>
      <c r="D35" s="10"/>
      <c r="E35" s="4"/>
    </row>
    <row r="36" spans="1:8" ht="13.5" thickBot="1" x14ac:dyDescent="0.3">
      <c r="A36" s="66" t="s">
        <v>16</v>
      </c>
      <c r="B36" s="67" t="s">
        <v>17</v>
      </c>
      <c r="C36" s="67" t="s">
        <v>18</v>
      </c>
      <c r="D36" s="88" t="s">
        <v>2694</v>
      </c>
      <c r="F36" s="4"/>
    </row>
    <row r="37" spans="1:8" x14ac:dyDescent="0.25">
      <c r="A37" s="45"/>
      <c r="B37" s="42"/>
      <c r="C37" s="32"/>
      <c r="D37" s="87"/>
      <c r="F37" s="4"/>
    </row>
    <row r="38" spans="1:8" s="20" customFormat="1" x14ac:dyDescent="0.25">
      <c r="A38" s="45"/>
      <c r="B38" s="42"/>
      <c r="C38" s="32"/>
      <c r="D38" s="87"/>
      <c r="E38" s="3"/>
      <c r="F38" s="21"/>
      <c r="G38" s="21"/>
      <c r="H38" s="21"/>
    </row>
    <row r="39" spans="1:8" s="20" customFormat="1" x14ac:dyDescent="0.25">
      <c r="A39" s="45"/>
      <c r="B39" s="42"/>
      <c r="C39" s="32"/>
      <c r="D39" s="87"/>
      <c r="E39" s="3"/>
      <c r="F39" s="21"/>
      <c r="G39" s="21"/>
      <c r="H39" s="21"/>
    </row>
    <row r="40" spans="1:8" s="20" customFormat="1" x14ac:dyDescent="0.25">
      <c r="A40" s="33" t="s">
        <v>24</v>
      </c>
      <c r="B40" s="44">
        <f>SUBTOTAL(109,TabelaETR2.2[Strani])</f>
        <v>0</v>
      </c>
      <c r="C40" s="44">
        <f>SUBTOTAL(103,TabelaETR2.2[Naslov])</f>
        <v>0</v>
      </c>
      <c r="D40" s="86"/>
      <c r="E40" s="3"/>
      <c r="F40" s="21"/>
      <c r="G40" s="21"/>
      <c r="H40" s="21"/>
    </row>
    <row r="41" spans="1:8" s="20" customFormat="1" ht="12" x14ac:dyDescent="0.25">
      <c r="A41" s="4"/>
      <c r="B41" s="4"/>
      <c r="C41" s="18"/>
      <c r="D41" s="4"/>
      <c r="E41" s="4"/>
      <c r="F41" s="21"/>
      <c r="G41" s="21"/>
      <c r="H41" s="21"/>
    </row>
    <row r="42" spans="1:8" s="20" customFormat="1" thickBot="1" x14ac:dyDescent="0.3">
      <c r="A42" s="59" t="s">
        <v>19</v>
      </c>
      <c r="B42" s="59"/>
      <c r="C42" s="59"/>
      <c r="D42" s="21"/>
      <c r="E42" s="21"/>
      <c r="F42" s="21"/>
      <c r="G42" s="21"/>
      <c r="H42" s="21"/>
    </row>
    <row r="43" spans="1:8" s="20" customFormat="1" thickBot="1" x14ac:dyDescent="0.3">
      <c r="A43" s="69" t="s">
        <v>16</v>
      </c>
      <c r="B43" s="70" t="s">
        <v>17</v>
      </c>
      <c r="C43" s="70" t="s">
        <v>18</v>
      </c>
      <c r="D43" s="91" t="s">
        <v>2694</v>
      </c>
      <c r="E43" s="21"/>
      <c r="F43" s="21"/>
      <c r="G43" s="21"/>
      <c r="H43" s="21"/>
    </row>
    <row r="44" spans="1:8" x14ac:dyDescent="0.25">
      <c r="A44" s="5"/>
      <c r="B44" s="37"/>
      <c r="C44" s="8"/>
      <c r="D44" s="90"/>
      <c r="E44" s="21"/>
      <c r="F44" s="22"/>
      <c r="G44" s="23"/>
      <c r="H44" s="23"/>
    </row>
    <row r="45" spans="1:8" x14ac:dyDescent="0.25">
      <c r="A45" s="5"/>
      <c r="B45" s="37"/>
      <c r="C45" s="8"/>
      <c r="D45" s="90"/>
      <c r="E45" s="21"/>
      <c r="F45" s="22"/>
      <c r="G45" s="23"/>
      <c r="H45" s="23"/>
    </row>
    <row r="46" spans="1:8" x14ac:dyDescent="0.25">
      <c r="A46" s="5"/>
      <c r="B46" s="37"/>
      <c r="C46" s="8"/>
      <c r="D46" s="90"/>
      <c r="E46" s="21"/>
      <c r="F46" s="22"/>
      <c r="G46" s="23"/>
      <c r="H46" s="23"/>
    </row>
    <row r="47" spans="1:8" x14ac:dyDescent="0.2">
      <c r="A47" s="25" t="s">
        <v>24</v>
      </c>
      <c r="B47" s="43">
        <f>SUBTOTAL(109,TabelaETR2.3[Strani])</f>
        <v>0</v>
      </c>
      <c r="C47" s="43">
        <f>SUBTOTAL(103,TabelaETR2.3[Naslov])</f>
        <v>0</v>
      </c>
      <c r="D47" s="89"/>
      <c r="E47" s="21"/>
      <c r="F47" s="22"/>
      <c r="G47" s="23"/>
      <c r="H47" s="23"/>
    </row>
    <row r="48" spans="1:8" x14ac:dyDescent="0.25">
      <c r="A48" s="19"/>
      <c r="B48" s="20"/>
      <c r="C48" s="19"/>
      <c r="D48" s="21"/>
      <c r="E48" s="21"/>
      <c r="F48" s="22"/>
      <c r="G48" s="23"/>
      <c r="H48" s="23"/>
    </row>
    <row r="49" spans="1:8" x14ac:dyDescent="0.25">
      <c r="A49" s="10" t="s">
        <v>59</v>
      </c>
      <c r="B49" s="20"/>
      <c r="C49" s="19"/>
      <c r="D49" s="21"/>
      <c r="E49" s="21"/>
      <c r="F49" s="22"/>
      <c r="G49" s="23"/>
      <c r="H49" s="23"/>
    </row>
    <row r="50" spans="1:8" ht="13.5" thickBot="1" x14ac:dyDescent="0.3">
      <c r="A50" s="59" t="s">
        <v>60</v>
      </c>
      <c r="B50" s="59"/>
      <c r="C50" s="59"/>
      <c r="D50" s="22"/>
      <c r="E50" s="22"/>
      <c r="F50" s="22"/>
      <c r="G50" s="23"/>
      <c r="H50" s="23"/>
    </row>
    <row r="51" spans="1:8" ht="13.5" thickBot="1" x14ac:dyDescent="0.3">
      <c r="A51" s="66" t="s">
        <v>16</v>
      </c>
      <c r="B51" s="67" t="s">
        <v>17</v>
      </c>
      <c r="C51" s="67" t="s">
        <v>18</v>
      </c>
      <c r="D51" s="88" t="s">
        <v>2694</v>
      </c>
      <c r="E51" s="22"/>
      <c r="F51" s="22"/>
      <c r="G51" s="23"/>
      <c r="H51" s="23"/>
    </row>
    <row r="52" spans="1:8" ht="24" x14ac:dyDescent="0.25">
      <c r="A52" s="45" t="s">
        <v>547</v>
      </c>
      <c r="B52" s="42">
        <v>64</v>
      </c>
      <c r="C52" s="32" t="s">
        <v>548</v>
      </c>
      <c r="D52" s="90"/>
      <c r="E52" s="22"/>
      <c r="F52" s="5"/>
    </row>
    <row r="53" spans="1:8" x14ac:dyDescent="0.25">
      <c r="A53" s="45"/>
      <c r="B53" s="42"/>
      <c r="C53" s="32"/>
      <c r="D53" s="90"/>
      <c r="E53" s="22"/>
      <c r="F53" s="16"/>
    </row>
    <row r="54" spans="1:8" x14ac:dyDescent="0.25">
      <c r="A54" s="45"/>
      <c r="B54" s="42"/>
      <c r="C54" s="32"/>
      <c r="D54" s="90"/>
      <c r="E54" s="22"/>
    </row>
    <row r="55" spans="1:8" x14ac:dyDescent="0.2">
      <c r="A55" s="25" t="s">
        <v>24</v>
      </c>
      <c r="B55" s="43">
        <f>SUBTOTAL(109,TabelaETR3.1[Strani])</f>
        <v>64</v>
      </c>
      <c r="C55" s="43">
        <f>SUBTOTAL(103,TabelaETR3.1[Naslov])</f>
        <v>1</v>
      </c>
      <c r="D55" s="89"/>
      <c r="E55" s="22"/>
    </row>
    <row r="56" spans="1:8" x14ac:dyDescent="0.25">
      <c r="A56" s="25"/>
      <c r="B56" s="25"/>
      <c r="C56" s="26"/>
      <c r="D56" s="22"/>
      <c r="E56" s="22"/>
    </row>
    <row r="57" spans="1:8" ht="13.5" thickBot="1" x14ac:dyDescent="0.3">
      <c r="A57" s="58" t="s">
        <v>324</v>
      </c>
      <c r="B57" s="58"/>
      <c r="C57" s="58"/>
      <c r="D57" s="58"/>
      <c r="E57" s="5"/>
    </row>
    <row r="58" spans="1:8" ht="13.5" thickBot="1" x14ac:dyDescent="0.3">
      <c r="A58" s="66" t="s">
        <v>16</v>
      </c>
      <c r="B58" s="67" t="s">
        <v>17</v>
      </c>
      <c r="C58" s="67" t="s">
        <v>18</v>
      </c>
      <c r="D58" s="88" t="s">
        <v>2694</v>
      </c>
      <c r="E58" s="16"/>
    </row>
    <row r="59" spans="1:8" x14ac:dyDescent="0.25">
      <c r="A59" s="45"/>
      <c r="B59" s="42"/>
      <c r="C59" s="32"/>
      <c r="D59" s="90"/>
      <c r="E59" s="16"/>
      <c r="F59" s="16"/>
    </row>
    <row r="60" spans="1:8" x14ac:dyDescent="0.25">
      <c r="A60" s="45"/>
      <c r="B60" s="42"/>
      <c r="C60" s="32"/>
      <c r="D60" s="90"/>
      <c r="E60" s="16"/>
      <c r="F60" s="16"/>
    </row>
    <row r="61" spans="1:8" x14ac:dyDescent="0.25">
      <c r="A61" s="45"/>
      <c r="B61" s="42"/>
      <c r="C61" s="32"/>
      <c r="D61" s="90"/>
      <c r="E61" s="16"/>
    </row>
    <row r="62" spans="1:8" x14ac:dyDescent="0.2">
      <c r="A62" s="25" t="s">
        <v>24</v>
      </c>
      <c r="B62" s="43">
        <f>SUBTOTAL(109,TabelaETR3.2[Strani])</f>
        <v>0</v>
      </c>
      <c r="C62" s="43">
        <f>SUBTOTAL(103,TabelaETR3.2[Naslov])</f>
        <v>0</v>
      </c>
      <c r="D62" s="89"/>
      <c r="E62" s="16"/>
    </row>
    <row r="63" spans="1:8" x14ac:dyDescent="0.25">
      <c r="A63" s="4"/>
      <c r="B63" s="4"/>
      <c r="C63" s="8"/>
      <c r="D63" s="5"/>
      <c r="E63" s="5"/>
    </row>
    <row r="64" spans="1:8" ht="13.5" thickBot="1" x14ac:dyDescent="0.3">
      <c r="A64" s="60" t="s">
        <v>215</v>
      </c>
      <c r="B64" s="60"/>
      <c r="C64" s="60"/>
      <c r="D64" s="60"/>
      <c r="E64" s="60"/>
    </row>
    <row r="65" spans="1:6" ht="13.5" thickBot="1" x14ac:dyDescent="0.3">
      <c r="A65" s="67" t="s">
        <v>22</v>
      </c>
      <c r="B65" s="67" t="s">
        <v>65</v>
      </c>
      <c r="C65" s="66" t="s">
        <v>2797</v>
      </c>
      <c r="D65" s="93" t="s">
        <v>2694</v>
      </c>
    </row>
    <row r="66" spans="1:6" ht="24" x14ac:dyDescent="0.25">
      <c r="A66" s="45"/>
      <c r="B66" s="32" t="s">
        <v>550</v>
      </c>
      <c r="C66" s="42" t="s">
        <v>2704</v>
      </c>
      <c r="D66" s="90"/>
      <c r="F66" s="5"/>
    </row>
    <row r="67" spans="1:6" ht="24" x14ac:dyDescent="0.25">
      <c r="A67" s="45"/>
      <c r="B67" s="32" t="s">
        <v>549</v>
      </c>
      <c r="C67" s="42" t="s">
        <v>2705</v>
      </c>
      <c r="D67" s="90"/>
    </row>
    <row r="68" spans="1:6" x14ac:dyDescent="0.2">
      <c r="A68" s="30" t="s">
        <v>24</v>
      </c>
      <c r="B68" s="30">
        <f>SUBTOTAL(103,TabelaETR4[TDT])</f>
        <v>2</v>
      </c>
      <c r="C68" s="30"/>
      <c r="D68" s="92"/>
    </row>
    <row r="69" spans="1:6" x14ac:dyDescent="0.25">
      <c r="A69" s="25"/>
      <c r="B69" s="27"/>
      <c r="C69" s="28"/>
      <c r="D69" s="29"/>
    </row>
  </sheetData>
  <mergeCells count="15">
    <mergeCell ref="G18:H18"/>
    <mergeCell ref="A18:B18"/>
    <mergeCell ref="A19:B19"/>
    <mergeCell ref="A6:B6"/>
    <mergeCell ref="A7:B7"/>
    <mergeCell ref="A8:B8"/>
    <mergeCell ref="A10:C10"/>
    <mergeCell ref="C11:E11"/>
    <mergeCell ref="G12:H12"/>
    <mergeCell ref="A5:B5"/>
    <mergeCell ref="C1:E1"/>
    <mergeCell ref="A2:B2"/>
    <mergeCell ref="C2:E2"/>
    <mergeCell ref="A3:B3"/>
    <mergeCell ref="A4:B4"/>
  </mergeCells>
  <dataValidations count="7">
    <dataValidation type="list" allowBlank="1" showInputMessage="1" promptTitle="Izberi iz seznama" prompt="Iz spodnjega seznama izberi tujo organizacijo kateri pripada TDT" sqref="A14:A15" xr:uid="{56A1A094-C607-41FE-BED7-FF44DE34E10A}">
      <formula1>Organizacije</formula1>
    </dataValidation>
    <dataValidation type="list" allowBlank="1" showInputMessage="1" showErrorMessage="1" promptTitle="Izberi iz seznama" prompt="Izberi trenutni status članstva znortaj tujega TDT" sqref="D14:D15" xr:uid="{BC447AA8-3120-4FC8-A9AE-DF2794D211EB}">
      <formula1>Status</formula1>
    </dataValidation>
    <dataValidation allowBlank="1" showInputMessage="1" promptTitle="Vnesi datum" prompt="Vnesi datum zadnje spremembe statusa članstva TDT" sqref="E14:E15" xr:uid="{E6B36834-961C-4B22-AD6A-4F62B3A9D9FB}"/>
    <dataValidation allowBlank="1" showInputMessage="1" showErrorMessage="1" promptTitle="Vnesi naslov tujega TDT" prompt="Vnesi originalni naslov tujega TDT" sqref="C14:C15" xr:uid="{C6D40D65-7DFA-41C3-8658-ABD9AB232665}"/>
    <dataValidation allowBlank="1" showInputMessage="1" showErrorMessage="1" promptTitle="Vnesi oznako" prompt="Vnesi oznako Evropskega, mednarodnega ali Slovenskega TC, SC ali WG" sqref="B66:B67" xr:uid="{BD9E94CE-A4E9-459B-9F53-364B76632CE8}"/>
    <dataValidation allowBlank="1" showInputMessage="1" showErrorMessage="1" promptTitle="Vnesi ime " prompt="Vpiši ime in priimek strokovnjaka oziroma TS" sqref="A66:A67" xr:uid="{EEEB8F34-3805-409F-80EE-CC5308BEFFAF}"/>
    <dataValidation allowBlank="1" showInputMessage="1" showErrorMessage="1" promptTitle="Vnesi ime TDT" prompt="Vnesi celotno ime tujega TDT" sqref="C66:C67" xr:uid="{6FBA4ABE-E57E-4ED2-92D2-50B8C2B50627}"/>
  </dataValidations>
  <pageMargins left="0.25" right="0.25" top="0.25" bottom="0.25" header="0.5" footer="0.5"/>
  <pageSetup paperSize="9" orientation="landscape" r:id="rId1"/>
  <headerFooter alignWithMargins="0">
    <oddFooter>&amp;L&amp;C&amp;R</oddFooter>
  </headerFooter>
  <drawing r:id="rId2"/>
  <tableParts count="7">
    <tablePart r:id="rId3"/>
    <tablePart r:id="rId4"/>
    <tablePart r:id="rId5"/>
    <tablePart r:id="rId6"/>
    <tablePart r:id="rId7"/>
    <tablePart r:id="rId8"/>
    <tablePart r:id="rId9"/>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54C6E-41E2-4B1E-9699-B50FD38FEBFC}">
  <sheetPr>
    <outlinePr summaryBelow="0" summaryRight="0"/>
  </sheetPr>
  <dimension ref="A1:M97"/>
  <sheetViews>
    <sheetView showGridLines="0" zoomScaleNormal="100" workbookViewId="0">
      <pane ySplit="1" topLeftCell="A75" activePane="bottomLeft" state="frozenSplit"/>
      <selection activeCell="A31" sqref="A31"/>
      <selection pane="bottomLeft" activeCell="A95" sqref="A95"/>
    </sheetView>
  </sheetViews>
  <sheetFormatPr defaultColWidth="9.140625" defaultRowHeight="12.75" x14ac:dyDescent="0.25"/>
  <cols>
    <col min="1" max="1" width="23.140625" style="3" customWidth="1"/>
    <col min="2" max="2" width="18.28515625" style="3" customWidth="1"/>
    <col min="3" max="3" width="38.7109375" style="3" customWidth="1"/>
    <col min="4" max="4" width="14.140625" style="3" bestFit="1" customWidth="1"/>
    <col min="5" max="5" width="43.7109375" style="3" customWidth="1"/>
    <col min="6" max="8" width="11.5703125" style="3" customWidth="1"/>
    <col min="9" max="9" width="3.5703125" style="3" customWidth="1"/>
    <col min="10" max="16384" width="9.140625" style="3"/>
  </cols>
  <sheetData>
    <row r="1" spans="1:13" ht="18.75" customHeight="1" x14ac:dyDescent="0.25">
      <c r="A1" s="1"/>
      <c r="B1" s="2"/>
      <c r="C1" s="306" t="s">
        <v>0</v>
      </c>
      <c r="D1" s="306"/>
      <c r="E1" s="306"/>
      <c r="F1" s="2"/>
      <c r="G1" s="1"/>
      <c r="H1" s="1"/>
    </row>
    <row r="2" spans="1:13" ht="13.5" customHeight="1" x14ac:dyDescent="0.25">
      <c r="A2" s="303" t="s">
        <v>1</v>
      </c>
      <c r="B2" s="303"/>
      <c r="C2" s="307" t="s">
        <v>551</v>
      </c>
      <c r="D2" s="307"/>
      <c r="E2" s="307"/>
      <c r="F2" s="1"/>
      <c r="G2" s="1"/>
      <c r="H2" s="1"/>
    </row>
    <row r="3" spans="1:13" x14ac:dyDescent="0.25">
      <c r="A3" s="303" t="s">
        <v>2</v>
      </c>
      <c r="B3" s="303"/>
      <c r="C3" s="5" t="s">
        <v>96</v>
      </c>
      <c r="D3" s="5"/>
      <c r="E3" s="5"/>
      <c r="F3" s="5"/>
      <c r="G3" s="1"/>
      <c r="H3" s="1"/>
    </row>
    <row r="4" spans="1:13" x14ac:dyDescent="0.25">
      <c r="A4" s="303" t="s">
        <v>3</v>
      </c>
      <c r="B4" s="303"/>
      <c r="C4" s="5" t="s">
        <v>552</v>
      </c>
      <c r="D4" s="5"/>
      <c r="E4" s="5"/>
      <c r="F4" s="5"/>
      <c r="G4" s="1"/>
      <c r="H4" s="1"/>
      <c r="J4" s="36"/>
      <c r="K4" s="10"/>
      <c r="L4" s="10"/>
      <c r="M4" s="10"/>
    </row>
    <row r="5" spans="1:13" x14ac:dyDescent="0.25">
      <c r="A5" s="303" t="s">
        <v>4</v>
      </c>
      <c r="B5" s="303"/>
      <c r="C5" s="6">
        <v>4</v>
      </c>
      <c r="D5" s="5"/>
      <c r="E5" s="5"/>
      <c r="F5" s="5"/>
      <c r="G5" s="1"/>
      <c r="H5" s="1"/>
      <c r="J5" s="36"/>
    </row>
    <row r="6" spans="1:13" x14ac:dyDescent="0.25">
      <c r="A6" s="303" t="s">
        <v>5</v>
      </c>
      <c r="B6" s="303"/>
      <c r="C6" s="6">
        <v>9</v>
      </c>
      <c r="D6" s="5"/>
      <c r="E6" s="5"/>
      <c r="F6" s="5"/>
      <c r="G6" s="1"/>
      <c r="H6" s="1"/>
    </row>
    <row r="7" spans="1:13" x14ac:dyDescent="0.25">
      <c r="A7" s="304" t="s">
        <v>62</v>
      </c>
      <c r="B7" s="304"/>
      <c r="C7" s="6">
        <v>2</v>
      </c>
      <c r="D7" s="5"/>
      <c r="E7" s="5"/>
      <c r="F7" s="5"/>
      <c r="G7" s="1"/>
      <c r="H7" s="1"/>
    </row>
    <row r="8" spans="1:13" x14ac:dyDescent="0.25">
      <c r="A8" s="304" t="s">
        <v>23</v>
      </c>
      <c r="B8" s="304"/>
      <c r="C8" s="6"/>
      <c r="D8" s="5"/>
      <c r="E8" s="5"/>
      <c r="F8" s="5"/>
      <c r="G8" s="1"/>
      <c r="H8" s="1"/>
    </row>
    <row r="9" spans="1:13" x14ac:dyDescent="0.25">
      <c r="A9" s="4"/>
      <c r="B9" s="4"/>
      <c r="C9" s="6"/>
      <c r="D9" s="5"/>
      <c r="E9" s="5"/>
      <c r="F9" s="5"/>
      <c r="G9" s="1"/>
      <c r="H9" s="1"/>
    </row>
    <row r="10" spans="1:13" x14ac:dyDescent="0.25">
      <c r="A10" s="305" t="s">
        <v>6</v>
      </c>
      <c r="B10" s="305"/>
      <c r="C10" s="305"/>
      <c r="D10" s="41"/>
      <c r="E10" s="4"/>
      <c r="F10" s="41"/>
      <c r="G10" s="1"/>
      <c r="H10" s="1"/>
    </row>
    <row r="11" spans="1:13" s="10" customFormat="1" ht="27.75" customHeight="1" x14ac:dyDescent="0.25">
      <c r="A11" s="7" t="s">
        <v>7</v>
      </c>
      <c r="B11" s="7"/>
      <c r="C11" s="301" t="s">
        <v>553</v>
      </c>
      <c r="D11" s="301"/>
      <c r="E11" s="301"/>
      <c r="F11" s="7"/>
      <c r="G11" s="9"/>
      <c r="H11" s="9"/>
    </row>
    <row r="12" spans="1:13" ht="12.75" customHeight="1" x14ac:dyDescent="0.25">
      <c r="A12" s="65" t="s">
        <v>8</v>
      </c>
      <c r="B12" s="24"/>
      <c r="C12" s="24"/>
      <c r="D12" s="24"/>
      <c r="E12" s="24"/>
      <c r="F12" s="24"/>
      <c r="G12" s="299"/>
      <c r="H12" s="299"/>
    </row>
    <row r="13" spans="1:13" s="10" customFormat="1" ht="24" x14ac:dyDescent="0.25">
      <c r="A13" s="79" t="s">
        <v>9</v>
      </c>
      <c r="B13" s="64" t="s">
        <v>63</v>
      </c>
      <c r="C13" s="79" t="s">
        <v>64</v>
      </c>
      <c r="D13" s="68" t="s">
        <v>10</v>
      </c>
      <c r="E13" s="79" t="s">
        <v>30</v>
      </c>
      <c r="F13" s="11"/>
    </row>
    <row r="14" spans="1:13" x14ac:dyDescent="0.25">
      <c r="A14" s="80" t="s">
        <v>26</v>
      </c>
      <c r="B14" s="72" t="s">
        <v>554</v>
      </c>
      <c r="C14" s="62" t="s">
        <v>565</v>
      </c>
      <c r="D14" s="49" t="s">
        <v>39</v>
      </c>
      <c r="E14" s="230">
        <v>38771</v>
      </c>
      <c r="F14" s="12"/>
    </row>
    <row r="15" spans="1:13" x14ac:dyDescent="0.25">
      <c r="A15" s="80" t="s">
        <v>26</v>
      </c>
      <c r="B15" s="72" t="s">
        <v>555</v>
      </c>
      <c r="C15" s="62" t="s">
        <v>559</v>
      </c>
      <c r="D15" s="49" t="s">
        <v>39</v>
      </c>
      <c r="E15" s="230">
        <v>38754</v>
      </c>
      <c r="F15" s="12"/>
    </row>
    <row r="16" spans="1:13" x14ac:dyDescent="0.25">
      <c r="A16" s="80" t="s">
        <v>26</v>
      </c>
      <c r="B16" s="72" t="s">
        <v>556</v>
      </c>
      <c r="C16" s="62" t="s">
        <v>561</v>
      </c>
      <c r="D16" s="49" t="s">
        <v>39</v>
      </c>
      <c r="E16" s="230">
        <v>38771</v>
      </c>
      <c r="F16" s="14"/>
    </row>
    <row r="17" spans="1:9" x14ac:dyDescent="0.25">
      <c r="A17" s="80" t="s">
        <v>26</v>
      </c>
      <c r="B17" s="72" t="s">
        <v>557</v>
      </c>
      <c r="C17" s="62" t="s">
        <v>563</v>
      </c>
      <c r="D17" s="49" t="s">
        <v>39</v>
      </c>
      <c r="E17" s="230">
        <v>38771</v>
      </c>
      <c r="F17" s="14"/>
    </row>
    <row r="18" spans="1:9" x14ac:dyDescent="0.25">
      <c r="A18" s="80" t="s">
        <v>27</v>
      </c>
      <c r="B18" s="72" t="s">
        <v>558</v>
      </c>
      <c r="C18" s="62" t="s">
        <v>559</v>
      </c>
      <c r="D18" s="49" t="s">
        <v>39</v>
      </c>
      <c r="E18" s="230">
        <v>34996</v>
      </c>
      <c r="F18" s="24"/>
      <c r="G18" s="299"/>
      <c r="H18" s="299"/>
    </row>
    <row r="19" spans="1:9" s="10" customFormat="1" x14ac:dyDescent="0.25">
      <c r="A19" s="80" t="s">
        <v>27</v>
      </c>
      <c r="B19" s="72" t="s">
        <v>560</v>
      </c>
      <c r="C19" s="62" t="s">
        <v>561</v>
      </c>
      <c r="D19" s="49" t="s">
        <v>39</v>
      </c>
      <c r="E19" s="230">
        <v>34996</v>
      </c>
      <c r="G19" s="15"/>
      <c r="H19" s="15"/>
      <c r="I19" s="15"/>
    </row>
    <row r="20" spans="1:9" x14ac:dyDescent="0.25">
      <c r="A20" s="80" t="s">
        <v>27</v>
      </c>
      <c r="B20" s="72" t="s">
        <v>562</v>
      </c>
      <c r="C20" s="62" t="s">
        <v>563</v>
      </c>
      <c r="D20" s="49" t="s">
        <v>40</v>
      </c>
      <c r="E20" s="230">
        <v>34996</v>
      </c>
      <c r="F20" s="8"/>
      <c r="G20" s="17"/>
    </row>
    <row r="21" spans="1:9" x14ac:dyDescent="0.25">
      <c r="A21" s="80" t="s">
        <v>27</v>
      </c>
      <c r="B21" s="72" t="s">
        <v>564</v>
      </c>
      <c r="C21" s="62" t="s">
        <v>565</v>
      </c>
      <c r="D21" s="49" t="s">
        <v>39</v>
      </c>
      <c r="E21" s="230">
        <v>42248</v>
      </c>
      <c r="F21" s="8"/>
      <c r="G21" s="17"/>
    </row>
    <row r="22" spans="1:9" s="38" customFormat="1" x14ac:dyDescent="0.25">
      <c r="A22" s="80" t="s">
        <v>28</v>
      </c>
      <c r="B22" s="72" t="s">
        <v>566</v>
      </c>
      <c r="C22" s="62" t="s">
        <v>565</v>
      </c>
      <c r="D22" s="49" t="s">
        <v>39</v>
      </c>
      <c r="E22" s="230">
        <v>45536</v>
      </c>
      <c r="F22" s="8"/>
      <c r="G22" s="35"/>
    </row>
    <row r="23" spans="1:9" x14ac:dyDescent="0.25">
      <c r="A23" s="81" t="s">
        <v>24</v>
      </c>
      <c r="B23" s="82">
        <f>SUBTOTAL(103,TabelaEVA1[Oznaka tujega TC, SC])</f>
        <v>9</v>
      </c>
      <c r="C23" s="52"/>
      <c r="D23" s="52"/>
      <c r="E23" s="231"/>
      <c r="F23" s="8"/>
      <c r="G23" s="17"/>
    </row>
    <row r="24" spans="1:9" x14ac:dyDescent="0.25">
      <c r="A24" s="50"/>
      <c r="B24" s="51"/>
      <c r="C24" s="52"/>
      <c r="D24" s="52"/>
      <c r="E24" s="232"/>
      <c r="F24" s="8"/>
      <c r="G24" s="17"/>
    </row>
    <row r="25" spans="1:9" x14ac:dyDescent="0.25">
      <c r="A25" s="300" t="s">
        <v>58</v>
      </c>
      <c r="B25" s="300"/>
      <c r="C25" s="40"/>
      <c r="D25" s="40"/>
      <c r="E25" s="233"/>
      <c r="F25" s="8"/>
      <c r="G25" s="17"/>
    </row>
    <row r="26" spans="1:9" x14ac:dyDescent="0.25">
      <c r="A26" s="302" t="s">
        <v>11</v>
      </c>
      <c r="B26" s="302"/>
      <c r="C26" s="7"/>
      <c r="D26" s="7"/>
      <c r="E26" s="7"/>
      <c r="F26" s="8"/>
      <c r="G26" s="17"/>
    </row>
    <row r="27" spans="1:9" x14ac:dyDescent="0.25">
      <c r="A27" s="39" t="s">
        <v>5858</v>
      </c>
      <c r="B27" s="39"/>
      <c r="C27" s="39"/>
      <c r="D27" s="39"/>
      <c r="E27" s="5"/>
      <c r="F27" s="8"/>
      <c r="G27" s="17"/>
    </row>
    <row r="28" spans="1:9" s="10" customFormat="1" x14ac:dyDescent="0.25">
      <c r="A28" s="42" t="s">
        <v>2690</v>
      </c>
      <c r="B28" s="42" t="s">
        <v>2691</v>
      </c>
      <c r="C28" s="42" t="s">
        <v>16</v>
      </c>
      <c r="D28" s="42" t="s">
        <v>57</v>
      </c>
      <c r="E28" s="42" t="s">
        <v>18</v>
      </c>
      <c r="F28" s="11"/>
      <c r="G28" s="11"/>
      <c r="H28" s="11"/>
    </row>
    <row r="29" spans="1:9" x14ac:dyDescent="0.2">
      <c r="A29" s="118" t="s">
        <v>567</v>
      </c>
      <c r="B29" s="154" t="s">
        <v>573</v>
      </c>
      <c r="C29" s="154" t="s">
        <v>570</v>
      </c>
      <c r="D29" s="154" t="s">
        <v>32</v>
      </c>
      <c r="E29" s="155" t="s">
        <v>581</v>
      </c>
      <c r="F29" s="4"/>
    </row>
    <row r="30" spans="1:9" ht="22.5" x14ac:dyDescent="0.2">
      <c r="A30" s="118" t="s">
        <v>568</v>
      </c>
      <c r="B30" s="154" t="s">
        <v>575</v>
      </c>
      <c r="C30" s="154" t="s">
        <v>572</v>
      </c>
      <c r="D30" s="154" t="s">
        <v>32</v>
      </c>
      <c r="E30" s="155" t="s">
        <v>5505</v>
      </c>
    </row>
    <row r="31" spans="1:9" x14ac:dyDescent="0.2">
      <c r="A31" s="118" t="s">
        <v>568</v>
      </c>
      <c r="B31" s="154" t="s">
        <v>5506</v>
      </c>
      <c r="C31" s="154" t="s">
        <v>5507</v>
      </c>
      <c r="D31" s="154" t="s">
        <v>32</v>
      </c>
      <c r="E31" s="155" t="s">
        <v>584</v>
      </c>
    </row>
    <row r="32" spans="1:9" ht="22.5" x14ac:dyDescent="0.2">
      <c r="A32" s="118" t="s">
        <v>568</v>
      </c>
      <c r="B32" s="154" t="s">
        <v>574</v>
      </c>
      <c r="C32" s="154" t="s">
        <v>571</v>
      </c>
      <c r="D32" s="154" t="s">
        <v>32</v>
      </c>
      <c r="E32" s="155" t="s">
        <v>582</v>
      </c>
    </row>
    <row r="33" spans="1:8" ht="45" x14ac:dyDescent="0.2">
      <c r="A33" s="118" t="s">
        <v>568</v>
      </c>
      <c r="B33" s="154" t="s">
        <v>5508</v>
      </c>
      <c r="C33" s="154" t="s">
        <v>5509</v>
      </c>
      <c r="D33" s="154" t="s">
        <v>32</v>
      </c>
      <c r="E33" s="155" t="s">
        <v>5510</v>
      </c>
    </row>
    <row r="34" spans="1:8" ht="22.5" x14ac:dyDescent="0.2">
      <c r="A34" s="118" t="s">
        <v>568</v>
      </c>
      <c r="B34" s="154" t="s">
        <v>5511</v>
      </c>
      <c r="C34" s="154" t="s">
        <v>5512</v>
      </c>
      <c r="D34" s="154" t="s">
        <v>32</v>
      </c>
      <c r="E34" s="155" t="s">
        <v>583</v>
      </c>
    </row>
    <row r="35" spans="1:8" ht="22.5" x14ac:dyDescent="0.2">
      <c r="A35" s="118" t="s">
        <v>568</v>
      </c>
      <c r="B35" s="154" t="s">
        <v>5513</v>
      </c>
      <c r="C35" s="154" t="s">
        <v>5514</v>
      </c>
      <c r="D35" s="154" t="s">
        <v>32</v>
      </c>
      <c r="E35" s="155" t="s">
        <v>5515</v>
      </c>
      <c r="F35" s="4"/>
    </row>
    <row r="36" spans="1:8" s="20" customFormat="1" ht="22.5" x14ac:dyDescent="0.2">
      <c r="A36" s="118" t="s">
        <v>569</v>
      </c>
      <c r="B36" s="154" t="s">
        <v>5517</v>
      </c>
      <c r="C36" s="154" t="s">
        <v>5518</v>
      </c>
      <c r="D36" s="154" t="s">
        <v>32</v>
      </c>
      <c r="E36" s="155" t="s">
        <v>587</v>
      </c>
      <c r="F36" s="21"/>
      <c r="G36" s="21"/>
      <c r="H36" s="21"/>
    </row>
    <row r="37" spans="1:8" s="20" customFormat="1" ht="22.5" x14ac:dyDescent="0.2">
      <c r="A37" s="118" t="s">
        <v>569</v>
      </c>
      <c r="B37" s="154" t="s">
        <v>578</v>
      </c>
      <c r="C37" s="154" t="s">
        <v>5519</v>
      </c>
      <c r="D37" s="154" t="s">
        <v>139</v>
      </c>
      <c r="E37" s="155" t="s">
        <v>586</v>
      </c>
      <c r="F37" s="21"/>
      <c r="G37" s="21"/>
      <c r="H37" s="21"/>
    </row>
    <row r="38" spans="1:8" s="20" customFormat="1" ht="11.25" x14ac:dyDescent="0.2">
      <c r="A38" s="118" t="s">
        <v>569</v>
      </c>
      <c r="B38" s="154" t="s">
        <v>5520</v>
      </c>
      <c r="C38" s="154" t="s">
        <v>5521</v>
      </c>
      <c r="D38" s="154" t="s">
        <v>139</v>
      </c>
      <c r="E38" s="155" t="s">
        <v>5522</v>
      </c>
      <c r="F38" s="21"/>
      <c r="G38" s="21"/>
      <c r="H38" s="21"/>
    </row>
    <row r="39" spans="1:8" s="20" customFormat="1" ht="12" x14ac:dyDescent="0.25">
      <c r="A39" s="32"/>
      <c r="B39" s="42"/>
      <c r="C39" s="32"/>
      <c r="D39" s="32"/>
      <c r="E39" s="32"/>
      <c r="F39" s="21"/>
      <c r="G39" s="21"/>
      <c r="H39" s="21"/>
    </row>
    <row r="40" spans="1:8" s="20" customFormat="1" ht="22.5" x14ac:dyDescent="0.2">
      <c r="A40" s="118" t="s">
        <v>569</v>
      </c>
      <c r="B40" s="154" t="s">
        <v>577</v>
      </c>
      <c r="C40" s="154" t="s">
        <v>5516</v>
      </c>
      <c r="D40" s="154" t="s">
        <v>139</v>
      </c>
      <c r="E40" s="155" t="s">
        <v>585</v>
      </c>
      <c r="F40" s="21"/>
      <c r="G40" s="21"/>
      <c r="H40" s="21"/>
    </row>
    <row r="41" spans="1:8" s="20" customFormat="1" ht="12" x14ac:dyDescent="0.25">
      <c r="A41" s="32"/>
      <c r="B41" s="42"/>
      <c r="C41" s="32"/>
      <c r="D41" s="32"/>
      <c r="E41" s="32"/>
      <c r="F41" s="21"/>
      <c r="G41" s="21"/>
      <c r="H41" s="21"/>
    </row>
    <row r="42" spans="1:8" s="20" customFormat="1" ht="22.5" x14ac:dyDescent="0.2">
      <c r="A42" s="154" t="s">
        <v>5535</v>
      </c>
      <c r="B42" s="154" t="s">
        <v>5536</v>
      </c>
      <c r="C42" s="154" t="s">
        <v>5537</v>
      </c>
      <c r="D42" s="154" t="s">
        <v>139</v>
      </c>
      <c r="E42" s="155" t="s">
        <v>5538</v>
      </c>
      <c r="F42" s="21"/>
      <c r="G42" s="21"/>
      <c r="H42" s="21"/>
    </row>
    <row r="43" spans="1:8" s="20" customFormat="1" ht="45" x14ac:dyDescent="0.2">
      <c r="A43" s="118" t="s">
        <v>5535</v>
      </c>
      <c r="B43" s="154" t="s">
        <v>5539</v>
      </c>
      <c r="C43" s="154" t="s">
        <v>5540</v>
      </c>
      <c r="D43" s="154" t="s">
        <v>139</v>
      </c>
      <c r="E43" s="155" t="s">
        <v>5541</v>
      </c>
      <c r="F43" s="21"/>
      <c r="G43" s="21"/>
      <c r="H43" s="21"/>
    </row>
    <row r="44" spans="1:8" s="20" customFormat="1" ht="45" x14ac:dyDescent="0.2">
      <c r="A44" s="118" t="s">
        <v>5535</v>
      </c>
      <c r="B44" s="154" t="s">
        <v>5542</v>
      </c>
      <c r="C44" s="154" t="s">
        <v>5543</v>
      </c>
      <c r="D44" s="154" t="s">
        <v>139</v>
      </c>
      <c r="E44" s="155" t="s">
        <v>5544</v>
      </c>
      <c r="F44" s="21"/>
      <c r="G44" s="21"/>
      <c r="H44" s="21"/>
    </row>
    <row r="45" spans="1:8" s="20" customFormat="1" ht="33.75" x14ac:dyDescent="0.2">
      <c r="A45" s="118" t="s">
        <v>5535</v>
      </c>
      <c r="B45" s="154" t="s">
        <v>5545</v>
      </c>
      <c r="C45" s="154" t="s">
        <v>5546</v>
      </c>
      <c r="D45" s="154" t="s">
        <v>139</v>
      </c>
      <c r="E45" s="155" t="s">
        <v>5547</v>
      </c>
      <c r="F45" s="21"/>
      <c r="G45" s="21"/>
      <c r="H45" s="21"/>
    </row>
    <row r="46" spans="1:8" s="20" customFormat="1" ht="33.75" x14ac:dyDescent="0.2">
      <c r="A46" s="118" t="s">
        <v>5535</v>
      </c>
      <c r="B46" s="154" t="s">
        <v>5548</v>
      </c>
      <c r="C46" s="154" t="s">
        <v>5549</v>
      </c>
      <c r="D46" s="154" t="s">
        <v>139</v>
      </c>
      <c r="E46" s="155" t="s">
        <v>5550</v>
      </c>
      <c r="F46" s="21"/>
      <c r="G46" s="21"/>
      <c r="H46" s="21"/>
    </row>
    <row r="47" spans="1:8" s="20" customFormat="1" ht="33.75" x14ac:dyDescent="0.2">
      <c r="A47" s="118" t="s">
        <v>5535</v>
      </c>
      <c r="B47" s="154" t="s">
        <v>5551</v>
      </c>
      <c r="C47" s="154" t="s">
        <v>5546</v>
      </c>
      <c r="D47" s="154" t="s">
        <v>5552</v>
      </c>
      <c r="E47" s="155" t="s">
        <v>5547</v>
      </c>
      <c r="F47" s="21"/>
      <c r="G47" s="21"/>
      <c r="H47" s="21"/>
    </row>
    <row r="48" spans="1:8" s="20" customFormat="1" ht="12" x14ac:dyDescent="0.25">
      <c r="A48" s="32"/>
      <c r="B48" s="42"/>
      <c r="C48" s="32"/>
      <c r="D48" s="32"/>
      <c r="E48" s="32"/>
      <c r="F48" s="21"/>
      <c r="G48" s="21"/>
      <c r="H48" s="21"/>
    </row>
    <row r="49" spans="1:8" s="20" customFormat="1" ht="12" x14ac:dyDescent="0.25">
      <c r="A49" s="32"/>
      <c r="B49" s="42"/>
      <c r="C49" s="32"/>
      <c r="D49" s="32"/>
      <c r="E49" s="32"/>
      <c r="F49" s="21"/>
      <c r="G49" s="21"/>
      <c r="H49" s="21"/>
    </row>
    <row r="50" spans="1:8" x14ac:dyDescent="0.25">
      <c r="A50" s="46" t="s">
        <v>24</v>
      </c>
      <c r="B50" s="46">
        <f>SUBTOTAL(103,TabelaEVA2.1[Številka projekta])</f>
        <v>17</v>
      </c>
      <c r="C50" s="30"/>
      <c r="D50" s="27"/>
      <c r="E50" s="43">
        <f>SUBTOTAL(103,TabelaEVA2.1[Naslov])</f>
        <v>17</v>
      </c>
    </row>
    <row r="51" spans="1:8" x14ac:dyDescent="0.25">
      <c r="A51" s="46"/>
      <c r="B51" s="43"/>
      <c r="C51" s="30"/>
      <c r="D51" s="27"/>
      <c r="E51" s="43"/>
    </row>
    <row r="52" spans="1:8" ht="13.5" thickBot="1" x14ac:dyDescent="0.3">
      <c r="A52" s="59" t="s">
        <v>15</v>
      </c>
      <c r="B52" s="59"/>
      <c r="C52" s="59"/>
      <c r="D52" s="10"/>
      <c r="E52" s="4"/>
    </row>
    <row r="53" spans="1:8" ht="13.5" thickBot="1" x14ac:dyDescent="0.3">
      <c r="A53" s="66" t="s">
        <v>16</v>
      </c>
      <c r="B53" s="67" t="s">
        <v>17</v>
      </c>
      <c r="C53" s="67" t="s">
        <v>18</v>
      </c>
      <c r="D53" s="88" t="s">
        <v>2694</v>
      </c>
    </row>
    <row r="54" spans="1:8" x14ac:dyDescent="0.25">
      <c r="A54" s="45"/>
      <c r="B54" s="42"/>
      <c r="C54" s="32"/>
      <c r="D54" s="87"/>
    </row>
    <row r="55" spans="1:8" x14ac:dyDescent="0.25">
      <c r="A55" s="45"/>
      <c r="B55" s="42"/>
      <c r="C55" s="32"/>
      <c r="D55" s="87"/>
    </row>
    <row r="56" spans="1:8" x14ac:dyDescent="0.25">
      <c r="A56" s="45"/>
      <c r="B56" s="42"/>
      <c r="C56" s="32"/>
      <c r="D56" s="87"/>
    </row>
    <row r="57" spans="1:8" x14ac:dyDescent="0.25">
      <c r="A57" s="33" t="s">
        <v>24</v>
      </c>
      <c r="B57" s="44">
        <f>SUBTOTAL(109,TabelaEVA2.2[Strani])</f>
        <v>0</v>
      </c>
      <c r="C57" s="44">
        <f>SUBTOTAL(103,TabelaEVA2.2[Naslov])</f>
        <v>0</v>
      </c>
      <c r="D57" s="86"/>
    </row>
    <row r="58" spans="1:8" x14ac:dyDescent="0.25">
      <c r="A58" s="4"/>
      <c r="B58" s="4"/>
      <c r="C58" s="18"/>
      <c r="D58" s="4"/>
      <c r="E58" s="4"/>
    </row>
    <row r="59" spans="1:8" ht="13.5" thickBot="1" x14ac:dyDescent="0.3">
      <c r="A59" s="59" t="s">
        <v>19</v>
      </c>
      <c r="B59" s="59"/>
      <c r="C59" s="59"/>
      <c r="D59" s="21"/>
      <c r="E59" s="21"/>
    </row>
    <row r="60" spans="1:8" ht="13.5" thickBot="1" x14ac:dyDescent="0.3">
      <c r="A60" s="273" t="s">
        <v>16</v>
      </c>
      <c r="B60" s="274" t="s">
        <v>17</v>
      </c>
      <c r="C60" s="274" t="s">
        <v>18</v>
      </c>
      <c r="D60" s="91" t="s">
        <v>2694</v>
      </c>
      <c r="E60" s="21"/>
    </row>
    <row r="61" spans="1:8" ht="22.5" x14ac:dyDescent="0.25">
      <c r="A61" s="272" t="s">
        <v>5737</v>
      </c>
      <c r="B61" s="275">
        <v>15</v>
      </c>
      <c r="C61" s="272" t="s">
        <v>5738</v>
      </c>
      <c r="D61" s="90"/>
      <c r="E61" s="21"/>
    </row>
    <row r="62" spans="1:8" x14ac:dyDescent="0.25">
      <c r="A62" s="5"/>
      <c r="B62" s="37"/>
      <c r="C62" s="8"/>
      <c r="D62" s="90"/>
      <c r="E62" s="21"/>
    </row>
    <row r="63" spans="1:8" x14ac:dyDescent="0.25">
      <c r="A63" s="5"/>
      <c r="B63" s="37"/>
      <c r="C63" s="8"/>
      <c r="D63" s="90"/>
      <c r="E63" s="21"/>
    </row>
    <row r="64" spans="1:8" x14ac:dyDescent="0.2">
      <c r="A64" s="25" t="s">
        <v>24</v>
      </c>
      <c r="B64" s="43">
        <f>SUBTOTAL(109,TabelaEVA2.3[Strani])</f>
        <v>15</v>
      </c>
      <c r="C64" s="43">
        <f>SUBTOTAL(103,TabelaEVA2.3[Naslov])</f>
        <v>1</v>
      </c>
      <c r="D64" s="89"/>
      <c r="E64" s="21"/>
    </row>
    <row r="65" spans="1:5" x14ac:dyDescent="0.25">
      <c r="A65" s="19"/>
      <c r="B65" s="20"/>
      <c r="C65" s="19"/>
      <c r="D65" s="21"/>
      <c r="E65" s="21"/>
    </row>
    <row r="66" spans="1:5" x14ac:dyDescent="0.25">
      <c r="A66" s="10" t="s">
        <v>59</v>
      </c>
      <c r="B66" s="20"/>
      <c r="C66" s="19"/>
      <c r="D66" s="21"/>
      <c r="E66" s="21"/>
    </row>
    <row r="67" spans="1:5" ht="13.5" thickBot="1" x14ac:dyDescent="0.3">
      <c r="A67" s="59" t="s">
        <v>60</v>
      </c>
      <c r="B67" s="59"/>
      <c r="C67" s="59"/>
      <c r="D67" s="22"/>
      <c r="E67" s="22"/>
    </row>
    <row r="68" spans="1:5" ht="13.5" thickBot="1" x14ac:dyDescent="0.3">
      <c r="A68" s="66" t="s">
        <v>16</v>
      </c>
      <c r="B68" s="67" t="s">
        <v>17</v>
      </c>
      <c r="C68" s="67" t="s">
        <v>18</v>
      </c>
      <c r="D68" s="88" t="s">
        <v>2694</v>
      </c>
      <c r="E68" s="22"/>
    </row>
    <row r="69" spans="1:5" ht="36" x14ac:dyDescent="0.25">
      <c r="A69" s="45" t="s">
        <v>588</v>
      </c>
      <c r="B69" s="42">
        <v>16</v>
      </c>
      <c r="C69" s="32" t="s">
        <v>589</v>
      </c>
      <c r="D69" s="90"/>
      <c r="E69" s="22"/>
    </row>
    <row r="70" spans="1:5" ht="24" x14ac:dyDescent="0.25">
      <c r="A70" s="45" t="s">
        <v>590</v>
      </c>
      <c r="B70" s="42">
        <v>57</v>
      </c>
      <c r="C70" s="32" t="s">
        <v>591</v>
      </c>
      <c r="D70" s="90"/>
      <c r="E70" s="22"/>
    </row>
    <row r="71" spans="1:5" x14ac:dyDescent="0.25">
      <c r="A71" s="45"/>
      <c r="B71" s="42"/>
      <c r="C71" s="32"/>
      <c r="D71" s="90"/>
      <c r="E71" s="22"/>
    </row>
    <row r="72" spans="1:5" x14ac:dyDescent="0.2">
      <c r="A72" s="25" t="s">
        <v>24</v>
      </c>
      <c r="B72" s="43">
        <f>SUBTOTAL(109,TabelaEVA3.1[Strani])</f>
        <v>73</v>
      </c>
      <c r="C72" s="43">
        <f>SUBTOTAL(103,TabelaEVA3.1[Naslov])</f>
        <v>2</v>
      </c>
      <c r="D72" s="89"/>
      <c r="E72" s="22"/>
    </row>
    <row r="73" spans="1:5" x14ac:dyDescent="0.25">
      <c r="A73" s="25"/>
      <c r="B73" s="25"/>
      <c r="C73" s="26"/>
      <c r="D73" s="22"/>
      <c r="E73" s="22"/>
    </row>
    <row r="74" spans="1:5" ht="13.5" thickBot="1" x14ac:dyDescent="0.3">
      <c r="A74" s="58" t="s">
        <v>324</v>
      </c>
      <c r="B74" s="58"/>
      <c r="C74" s="58"/>
      <c r="D74" s="58"/>
      <c r="E74" s="5"/>
    </row>
    <row r="75" spans="1:5" ht="13.5" thickBot="1" x14ac:dyDescent="0.3">
      <c r="A75" s="66" t="s">
        <v>16</v>
      </c>
      <c r="B75" s="67" t="s">
        <v>17</v>
      </c>
      <c r="C75" s="67" t="s">
        <v>18</v>
      </c>
      <c r="D75" s="88" t="s">
        <v>2694</v>
      </c>
      <c r="E75" s="16"/>
    </row>
    <row r="76" spans="1:5" x14ac:dyDescent="0.25">
      <c r="A76" s="45"/>
      <c r="B76" s="42"/>
      <c r="C76" s="32"/>
      <c r="D76" s="90"/>
      <c r="E76" s="16"/>
    </row>
    <row r="77" spans="1:5" x14ac:dyDescent="0.25">
      <c r="A77" s="45"/>
      <c r="B77" s="42"/>
      <c r="C77" s="32"/>
      <c r="D77" s="90"/>
      <c r="E77" s="16"/>
    </row>
    <row r="78" spans="1:5" x14ac:dyDescent="0.25">
      <c r="A78" s="45"/>
      <c r="B78" s="42"/>
      <c r="C78" s="32"/>
      <c r="D78" s="90"/>
      <c r="E78" s="16"/>
    </row>
    <row r="79" spans="1:5" x14ac:dyDescent="0.2">
      <c r="A79" s="25" t="s">
        <v>24</v>
      </c>
      <c r="B79" s="43">
        <f>SUBTOTAL(109,TabelaEVA3.2[Strani])</f>
        <v>0</v>
      </c>
      <c r="C79" s="43">
        <f>SUBTOTAL(103,TabelaEVA3.2[Naslov])</f>
        <v>0</v>
      </c>
      <c r="D79" s="89"/>
      <c r="E79" s="16"/>
    </row>
    <row r="80" spans="1:5" x14ac:dyDescent="0.25">
      <c r="A80" s="4"/>
      <c r="B80" s="4"/>
      <c r="C80" s="8"/>
      <c r="D80" s="5"/>
      <c r="E80" s="5"/>
    </row>
    <row r="81" spans="1:5" ht="13.5" thickBot="1" x14ac:dyDescent="0.3">
      <c r="A81" s="60" t="s">
        <v>215</v>
      </c>
      <c r="B81" s="60"/>
      <c r="C81" s="60"/>
      <c r="D81" s="60"/>
      <c r="E81" s="16"/>
    </row>
    <row r="82" spans="1:5" ht="13.5" thickBot="1" x14ac:dyDescent="0.3">
      <c r="A82" s="67" t="s">
        <v>22</v>
      </c>
      <c r="B82" s="67" t="s">
        <v>65</v>
      </c>
      <c r="C82" s="66" t="s">
        <v>2797</v>
      </c>
      <c r="D82" s="93" t="s">
        <v>2694</v>
      </c>
    </row>
    <row r="83" spans="1:5" x14ac:dyDescent="0.2">
      <c r="A83" s="45"/>
      <c r="B83" s="89" t="s">
        <v>5554</v>
      </c>
      <c r="C83" s="42"/>
      <c r="D83" s="90"/>
    </row>
    <row r="84" spans="1:5" x14ac:dyDescent="0.25">
      <c r="A84" s="45"/>
      <c r="B84" s="32" t="s">
        <v>5530</v>
      </c>
      <c r="C84" s="42"/>
      <c r="D84" s="90"/>
    </row>
    <row r="85" spans="1:5" x14ac:dyDescent="0.25">
      <c r="A85" s="45"/>
      <c r="B85" s="32" t="s">
        <v>5531</v>
      </c>
      <c r="C85" s="42"/>
      <c r="D85" s="90"/>
    </row>
    <row r="86" spans="1:5" x14ac:dyDescent="0.2">
      <c r="A86" s="45"/>
      <c r="B86" s="89" t="s">
        <v>560</v>
      </c>
      <c r="C86" s="42"/>
      <c r="D86" s="90"/>
    </row>
    <row r="87" spans="1:5" x14ac:dyDescent="0.25">
      <c r="A87" s="45"/>
      <c r="B87" s="32" t="s">
        <v>5530</v>
      </c>
      <c r="C87" s="42"/>
      <c r="D87" s="90"/>
    </row>
    <row r="88" spans="1:5" x14ac:dyDescent="0.25">
      <c r="A88" s="45"/>
      <c r="B88" s="32" t="s">
        <v>5553</v>
      </c>
      <c r="C88" s="42"/>
      <c r="D88" s="90"/>
    </row>
    <row r="89" spans="1:5" x14ac:dyDescent="0.25">
      <c r="A89" s="45"/>
      <c r="B89" s="32" t="s">
        <v>592</v>
      </c>
      <c r="C89" s="42"/>
      <c r="D89" s="90"/>
    </row>
    <row r="90" spans="1:5" x14ac:dyDescent="0.25">
      <c r="A90" s="45"/>
      <c r="B90" s="32" t="s">
        <v>5532</v>
      </c>
      <c r="C90" s="42"/>
      <c r="D90" s="90"/>
    </row>
    <row r="91" spans="1:5" x14ac:dyDescent="0.25">
      <c r="A91" s="45"/>
      <c r="B91" s="32" t="s">
        <v>5533</v>
      </c>
      <c r="C91" s="42"/>
      <c r="D91" s="90"/>
    </row>
    <row r="92" spans="1:5" ht="24" x14ac:dyDescent="0.25">
      <c r="A92" s="45"/>
      <c r="B92" s="32" t="s">
        <v>5534</v>
      </c>
      <c r="C92" s="42"/>
      <c r="D92" s="90"/>
    </row>
    <row r="93" spans="1:5" x14ac:dyDescent="0.25">
      <c r="A93" s="45"/>
      <c r="B93" s="32" t="s">
        <v>592</v>
      </c>
      <c r="C93" s="42"/>
      <c r="D93" s="90"/>
    </row>
    <row r="94" spans="1:5" x14ac:dyDescent="0.25">
      <c r="A94" s="45"/>
      <c r="B94" s="32" t="s">
        <v>593</v>
      </c>
      <c r="C94" s="42"/>
      <c r="D94" s="90"/>
    </row>
    <row r="95" spans="1:5" x14ac:dyDescent="0.25">
      <c r="A95" s="45"/>
      <c r="B95" s="32" t="s">
        <v>594</v>
      </c>
      <c r="C95" s="42"/>
      <c r="D95" s="90"/>
    </row>
    <row r="96" spans="1:5" x14ac:dyDescent="0.2">
      <c r="A96" s="30" t="s">
        <v>24</v>
      </c>
      <c r="B96" s="30">
        <f>SUBTOTAL(103,TabelaEVA4[TDT])</f>
        <v>13</v>
      </c>
      <c r="C96" s="30"/>
      <c r="D96" s="92"/>
    </row>
    <row r="97" spans="1:4" x14ac:dyDescent="0.25">
      <c r="A97" s="25"/>
      <c r="B97" s="27"/>
      <c r="C97" s="28"/>
      <c r="D97" s="29"/>
    </row>
  </sheetData>
  <mergeCells count="15">
    <mergeCell ref="A5:B5"/>
    <mergeCell ref="C1:E1"/>
    <mergeCell ref="A2:B2"/>
    <mergeCell ref="C2:E2"/>
    <mergeCell ref="A3:B3"/>
    <mergeCell ref="A4:B4"/>
    <mergeCell ref="G18:H18"/>
    <mergeCell ref="A25:B25"/>
    <mergeCell ref="A26:B26"/>
    <mergeCell ref="A6:B6"/>
    <mergeCell ref="A7:B7"/>
    <mergeCell ref="A8:B8"/>
    <mergeCell ref="A10:C10"/>
    <mergeCell ref="C11:E11"/>
    <mergeCell ref="G12:H12"/>
  </mergeCells>
  <phoneticPr fontId="24" type="noConversion"/>
  <dataValidations count="7">
    <dataValidation allowBlank="1" showInputMessage="1" showErrorMessage="1" promptTitle="Vnesi oznako" prompt="Vnesi oznako Evropskega, mednarodnega ali Slovenskega TC, SC ali WG" sqref="B84:B85 B87:B95" xr:uid="{C956698B-968C-45E6-A120-73834FE209C2}"/>
    <dataValidation allowBlank="1" showInputMessage="1" showErrorMessage="1" promptTitle="Vnesi ime " prompt="Vpiši ime in priimek strokovnjaka oziroma TS" sqref="A83:A95" xr:uid="{64F47A68-6854-4E37-BB5F-C6DEE23F7A0E}"/>
    <dataValidation type="list" allowBlank="1" showInputMessage="1" promptTitle="Izberi iz seznama" prompt="Iz spodnjega seznama izberi tujo organizacijo kateri pripada TDT" sqref="A14:A22" xr:uid="{02A62F80-1FCE-4192-8094-6D7D9FB0F06A}">
      <formula1>Organizacije</formula1>
    </dataValidation>
    <dataValidation type="list" allowBlank="1" showInputMessage="1" showErrorMessage="1" promptTitle="Izberi iz seznama" prompt="Izberi trenutni status članstva znortaj tujega TDT" sqref="D14:D22" xr:uid="{E8AB97B1-B7E5-4424-89A2-1EABEC053A91}">
      <formula1>Status</formula1>
    </dataValidation>
    <dataValidation allowBlank="1" showInputMessage="1" promptTitle="Vnesi datum" prompt="Vnesi datum zadnje spremembe statusa članstva TDT" sqref="E14:E22" xr:uid="{2336964F-829A-4E70-A799-8F0C5C1AD076}"/>
    <dataValidation allowBlank="1" showInputMessage="1" showErrorMessage="1" promptTitle="Vnesi naslov tujega TDT" prompt="Vnesi originalni naslov tujega TDT" sqref="C14:C22" xr:uid="{A0FD39B6-1FD0-49CA-AA4B-46B05C279CB7}"/>
    <dataValidation allowBlank="1" showInputMessage="1" showErrorMessage="1" promptTitle="Vnesi ime TDT" prompt="Vnesi celotno ime tujega TDT" sqref="C83:C95" xr:uid="{E7D329FB-7F73-4EB2-9593-6DDB9AD97845}"/>
  </dataValidations>
  <pageMargins left="0.25" right="0.25" top="0.25" bottom="0.25" header="0.5" footer="0.5"/>
  <pageSetup paperSize="9" orientation="landscape" r:id="rId1"/>
  <headerFooter alignWithMargins="0">
    <oddFooter>&amp;L&amp;C&amp;R</oddFooter>
  </headerFooter>
  <drawing r:id="rId2"/>
  <tableParts count="7">
    <tablePart r:id="rId3"/>
    <tablePart r:id="rId4"/>
    <tablePart r:id="rId5"/>
    <tablePart r:id="rId6"/>
    <tablePart r:id="rId7"/>
    <tablePart r:id="rId8"/>
    <tablePart r:id="rId9"/>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CE840-4212-47D9-836D-15F116632874}">
  <sheetPr>
    <outlinePr summaryBelow="0" summaryRight="0"/>
  </sheetPr>
  <dimension ref="A1:M143"/>
  <sheetViews>
    <sheetView showGridLines="0" zoomScaleNormal="100" workbookViewId="0">
      <pane ySplit="1" topLeftCell="A123" activePane="bottomLeft" state="frozenSplit"/>
      <selection activeCell="C27" sqref="C27"/>
      <selection pane="bottomLeft" activeCell="H120" sqref="H120"/>
    </sheetView>
  </sheetViews>
  <sheetFormatPr defaultColWidth="9.140625" defaultRowHeight="12.75" x14ac:dyDescent="0.25"/>
  <cols>
    <col min="1" max="1" width="23.140625" style="3" customWidth="1"/>
    <col min="2" max="2" width="18.28515625" style="3" customWidth="1"/>
    <col min="3" max="3" width="38.7109375" style="3" customWidth="1"/>
    <col min="4" max="4" width="14.140625" style="3" bestFit="1" customWidth="1"/>
    <col min="5" max="5" width="43.7109375" style="20" customWidth="1"/>
    <col min="6" max="8" width="11.5703125" style="3" customWidth="1"/>
    <col min="9" max="9" width="3.5703125" style="3" customWidth="1"/>
    <col min="10" max="16384" width="9.140625" style="3"/>
  </cols>
  <sheetData>
    <row r="1" spans="1:13" ht="18.75" customHeight="1" x14ac:dyDescent="0.25">
      <c r="A1" s="1"/>
      <c r="B1" s="2"/>
      <c r="C1" s="314" t="s">
        <v>0</v>
      </c>
      <c r="D1" s="314"/>
      <c r="E1" s="314"/>
      <c r="F1" s="2"/>
      <c r="G1" s="1"/>
      <c r="H1" s="1"/>
    </row>
    <row r="2" spans="1:13" ht="13.5" customHeight="1" x14ac:dyDescent="0.25">
      <c r="A2" s="303" t="s">
        <v>1</v>
      </c>
      <c r="B2" s="303"/>
      <c r="C2" s="307" t="s">
        <v>595</v>
      </c>
      <c r="D2" s="307"/>
      <c r="E2" s="307"/>
      <c r="F2" s="1"/>
      <c r="G2" s="1"/>
      <c r="H2" s="1"/>
    </row>
    <row r="3" spans="1:13" x14ac:dyDescent="0.25">
      <c r="A3" s="303" t="s">
        <v>2</v>
      </c>
      <c r="B3" s="303"/>
      <c r="C3" s="5" t="s">
        <v>96</v>
      </c>
      <c r="D3" s="5"/>
      <c r="E3" s="107"/>
      <c r="F3" s="5"/>
      <c r="G3" s="1"/>
      <c r="H3" s="1"/>
    </row>
    <row r="4" spans="1:13" x14ac:dyDescent="0.25">
      <c r="A4" s="303" t="s">
        <v>3</v>
      </c>
      <c r="B4" s="303"/>
      <c r="C4" s="5" t="s">
        <v>596</v>
      </c>
      <c r="D4" s="5"/>
      <c r="E4" s="107"/>
      <c r="F4" s="5"/>
      <c r="G4" s="1"/>
      <c r="H4" s="1"/>
      <c r="J4" s="36"/>
      <c r="K4" s="10"/>
      <c r="L4" s="10"/>
      <c r="M4" s="10"/>
    </row>
    <row r="5" spans="1:13" x14ac:dyDescent="0.25">
      <c r="A5" s="303" t="s">
        <v>4</v>
      </c>
      <c r="B5" s="303"/>
      <c r="C5" s="6">
        <v>10</v>
      </c>
      <c r="D5" s="5"/>
      <c r="E5" s="107"/>
      <c r="F5" s="5"/>
      <c r="G5" s="1"/>
      <c r="H5" s="1"/>
      <c r="J5" s="36"/>
    </row>
    <row r="6" spans="1:13" x14ac:dyDescent="0.25">
      <c r="A6" s="303" t="s">
        <v>5</v>
      </c>
      <c r="B6" s="303"/>
      <c r="C6" s="6">
        <v>12</v>
      </c>
      <c r="D6" s="5"/>
      <c r="E6" s="107"/>
      <c r="F6" s="5"/>
      <c r="G6" s="1"/>
      <c r="H6" s="1"/>
    </row>
    <row r="7" spans="1:13" x14ac:dyDescent="0.25">
      <c r="A7" s="304" t="s">
        <v>62</v>
      </c>
      <c r="B7" s="304"/>
      <c r="C7" s="6"/>
      <c r="D7" s="5"/>
      <c r="E7" s="107"/>
      <c r="F7" s="5"/>
      <c r="G7" s="1"/>
      <c r="H7" s="1"/>
    </row>
    <row r="8" spans="1:13" x14ac:dyDescent="0.25">
      <c r="A8" s="304" t="s">
        <v>23</v>
      </c>
      <c r="B8" s="304"/>
      <c r="C8" s="6">
        <v>1</v>
      </c>
      <c r="D8" s="5"/>
      <c r="E8" s="107"/>
      <c r="F8" s="5"/>
      <c r="G8" s="1"/>
      <c r="H8" s="1"/>
    </row>
    <row r="9" spans="1:13" x14ac:dyDescent="0.25">
      <c r="A9" s="4"/>
      <c r="B9" s="4"/>
      <c r="C9" s="6"/>
      <c r="D9" s="5"/>
      <c r="E9" s="107"/>
      <c r="F9" s="5"/>
      <c r="G9" s="1"/>
      <c r="H9" s="1"/>
    </row>
    <row r="10" spans="1:13" x14ac:dyDescent="0.25">
      <c r="A10" s="305" t="s">
        <v>6</v>
      </c>
      <c r="B10" s="305"/>
      <c r="C10" s="305"/>
      <c r="D10" s="41"/>
      <c r="E10" s="11"/>
      <c r="F10" s="41"/>
      <c r="G10" s="1"/>
      <c r="H10" s="1"/>
    </row>
    <row r="11" spans="1:13" s="10" customFormat="1" ht="27.75" customHeight="1" x14ac:dyDescent="0.25">
      <c r="A11" s="7" t="s">
        <v>7</v>
      </c>
      <c r="B11" s="7"/>
      <c r="C11" s="301" t="s">
        <v>621</v>
      </c>
      <c r="D11" s="301"/>
      <c r="E11" s="301"/>
      <c r="F11" s="7"/>
      <c r="G11" s="9"/>
      <c r="H11" s="9"/>
    </row>
    <row r="12" spans="1:13" ht="12.75" customHeight="1" x14ac:dyDescent="0.25">
      <c r="A12" s="65" t="s">
        <v>8</v>
      </c>
      <c r="B12" s="24"/>
      <c r="C12" s="24"/>
      <c r="D12" s="24"/>
      <c r="E12" s="108"/>
      <c r="F12" s="24"/>
      <c r="G12" s="299"/>
      <c r="H12" s="299"/>
    </row>
    <row r="13" spans="1:13" s="10" customFormat="1" ht="24" x14ac:dyDescent="0.25">
      <c r="A13" s="79" t="s">
        <v>9</v>
      </c>
      <c r="B13" s="64" t="s">
        <v>63</v>
      </c>
      <c r="C13" s="79" t="s">
        <v>64</v>
      </c>
      <c r="D13" s="68" t="s">
        <v>10</v>
      </c>
      <c r="E13" s="113" t="s">
        <v>30</v>
      </c>
      <c r="F13" s="11"/>
    </row>
    <row r="14" spans="1:13" ht="24" x14ac:dyDescent="0.25">
      <c r="A14" s="80" t="s">
        <v>26</v>
      </c>
      <c r="B14" s="72" t="s">
        <v>609</v>
      </c>
      <c r="C14" s="62" t="s">
        <v>597</v>
      </c>
      <c r="D14" s="49" t="s">
        <v>39</v>
      </c>
      <c r="E14" s="114">
        <v>38264</v>
      </c>
      <c r="F14" s="12"/>
    </row>
    <row r="15" spans="1:13" x14ac:dyDescent="0.25">
      <c r="A15" s="80" t="s">
        <v>26</v>
      </c>
      <c r="B15" s="73" t="s">
        <v>610</v>
      </c>
      <c r="C15" s="62" t="s">
        <v>598</v>
      </c>
      <c r="D15" s="49" t="s">
        <v>39</v>
      </c>
      <c r="E15" s="114">
        <v>38264</v>
      </c>
      <c r="F15" s="12"/>
    </row>
    <row r="16" spans="1:13" x14ac:dyDescent="0.25">
      <c r="A16" s="80" t="s">
        <v>26</v>
      </c>
      <c r="B16" s="73" t="s">
        <v>611</v>
      </c>
      <c r="C16" s="62" t="s">
        <v>599</v>
      </c>
      <c r="D16" s="49" t="s">
        <v>39</v>
      </c>
      <c r="E16" s="114">
        <v>38264</v>
      </c>
      <c r="F16" s="14"/>
    </row>
    <row r="17" spans="1:9" x14ac:dyDescent="0.25">
      <c r="A17" s="80" t="s">
        <v>26</v>
      </c>
      <c r="B17" s="77" t="s">
        <v>612</v>
      </c>
      <c r="C17" s="62" t="s">
        <v>600</v>
      </c>
      <c r="D17" s="49" t="s">
        <v>39</v>
      </c>
      <c r="E17" s="114">
        <v>38264</v>
      </c>
      <c r="F17" s="14"/>
    </row>
    <row r="18" spans="1:9" x14ac:dyDescent="0.25">
      <c r="A18" s="80" t="s">
        <v>26</v>
      </c>
      <c r="B18" s="52" t="s">
        <v>613</v>
      </c>
      <c r="C18" s="62" t="s">
        <v>601</v>
      </c>
      <c r="D18" s="49" t="s">
        <v>39</v>
      </c>
      <c r="E18" s="114">
        <v>38264</v>
      </c>
      <c r="F18" s="24"/>
      <c r="G18" s="299"/>
      <c r="H18" s="299"/>
    </row>
    <row r="19" spans="1:9" s="10" customFormat="1" x14ac:dyDescent="0.25">
      <c r="A19" s="80" t="s">
        <v>26</v>
      </c>
      <c r="B19" s="52" t="s">
        <v>614</v>
      </c>
      <c r="C19" s="62" t="s">
        <v>602</v>
      </c>
      <c r="D19" s="49" t="s">
        <v>39</v>
      </c>
      <c r="E19" s="114">
        <v>38264</v>
      </c>
      <c r="G19" s="15"/>
      <c r="H19" s="15"/>
      <c r="I19" s="15"/>
    </row>
    <row r="20" spans="1:9" x14ac:dyDescent="0.25">
      <c r="A20" s="80" t="s">
        <v>26</v>
      </c>
      <c r="B20" s="52" t="s">
        <v>615</v>
      </c>
      <c r="C20" s="62" t="s">
        <v>603</v>
      </c>
      <c r="D20" s="49" t="s">
        <v>39</v>
      </c>
      <c r="E20" s="114">
        <v>38264</v>
      </c>
      <c r="F20" s="8"/>
      <c r="G20" s="17"/>
    </row>
    <row r="21" spans="1:9" ht="24" x14ac:dyDescent="0.25">
      <c r="A21" s="80" t="s">
        <v>26</v>
      </c>
      <c r="B21" s="52" t="s">
        <v>616</v>
      </c>
      <c r="C21" s="62" t="s">
        <v>604</v>
      </c>
      <c r="D21" s="49" t="s">
        <v>39</v>
      </c>
      <c r="E21" s="114">
        <v>38264</v>
      </c>
      <c r="F21" s="8"/>
      <c r="G21" s="17"/>
    </row>
    <row r="22" spans="1:9" s="38" customFormat="1" x14ac:dyDescent="0.25">
      <c r="A22" s="80" t="s">
        <v>26</v>
      </c>
      <c r="B22" s="52" t="s">
        <v>617</v>
      </c>
      <c r="C22" s="62" t="s">
        <v>605</v>
      </c>
      <c r="D22" s="49" t="s">
        <v>39</v>
      </c>
      <c r="E22" s="114">
        <v>38264</v>
      </c>
      <c r="F22" s="8"/>
      <c r="G22" s="35"/>
    </row>
    <row r="23" spans="1:9" ht="36" x14ac:dyDescent="0.25">
      <c r="A23" s="80" t="s">
        <v>26</v>
      </c>
      <c r="B23" s="52" t="s">
        <v>618</v>
      </c>
      <c r="C23" s="62" t="s">
        <v>606</v>
      </c>
      <c r="D23" s="49" t="s">
        <v>39</v>
      </c>
      <c r="E23" s="114">
        <v>38264</v>
      </c>
      <c r="F23" s="8"/>
      <c r="G23" s="17"/>
    </row>
    <row r="24" spans="1:9" x14ac:dyDescent="0.25">
      <c r="A24" s="80" t="s">
        <v>25</v>
      </c>
      <c r="B24" s="52" t="s">
        <v>619</v>
      </c>
      <c r="C24" s="62" t="s">
        <v>607</v>
      </c>
      <c r="D24" s="49" t="s">
        <v>39</v>
      </c>
      <c r="E24" s="114">
        <v>39253</v>
      </c>
      <c r="F24" s="8"/>
      <c r="G24" s="17"/>
    </row>
    <row r="25" spans="1:9" x14ac:dyDescent="0.25">
      <c r="A25" s="80" t="s">
        <v>27</v>
      </c>
      <c r="B25" s="52" t="s">
        <v>620</v>
      </c>
      <c r="C25" s="62" t="s">
        <v>608</v>
      </c>
      <c r="D25" s="49" t="s">
        <v>222</v>
      </c>
      <c r="E25" s="114">
        <v>45646</v>
      </c>
      <c r="F25" s="8"/>
      <c r="G25" s="17"/>
    </row>
    <row r="26" spans="1:9" x14ac:dyDescent="0.25">
      <c r="A26" s="81" t="s">
        <v>24</v>
      </c>
      <c r="B26" s="82">
        <f>SUBTOTAL(103,TabelaEXP1[Oznaka tujega TC, SC])</f>
        <v>12</v>
      </c>
      <c r="C26" s="52"/>
      <c r="D26" s="52"/>
      <c r="E26" s="115"/>
      <c r="F26" s="8"/>
      <c r="G26" s="17"/>
    </row>
    <row r="27" spans="1:9" x14ac:dyDescent="0.25">
      <c r="A27" s="50"/>
      <c r="B27" s="51"/>
      <c r="C27" s="52"/>
      <c r="D27" s="52"/>
      <c r="E27" s="116"/>
      <c r="F27" s="8"/>
      <c r="G27" s="17"/>
    </row>
    <row r="28" spans="1:9" x14ac:dyDescent="0.25">
      <c r="A28" s="300" t="s">
        <v>58</v>
      </c>
      <c r="B28" s="300"/>
      <c r="C28" s="40"/>
      <c r="D28" s="40"/>
      <c r="E28" s="117"/>
      <c r="F28" s="8"/>
      <c r="G28" s="17"/>
    </row>
    <row r="29" spans="1:9" s="10" customFormat="1" x14ac:dyDescent="0.25">
      <c r="A29" s="302" t="s">
        <v>11</v>
      </c>
      <c r="B29" s="302"/>
      <c r="C29" s="7"/>
      <c r="D29" s="7"/>
      <c r="E29" s="11"/>
      <c r="F29" s="11"/>
      <c r="G29" s="11"/>
      <c r="H29" s="11"/>
    </row>
    <row r="30" spans="1:9" x14ac:dyDescent="0.25">
      <c r="A30" s="39" t="s">
        <v>2706</v>
      </c>
      <c r="B30" s="39"/>
      <c r="C30" s="125">
        <v>45938</v>
      </c>
      <c r="D30" s="39"/>
      <c r="E30" s="107"/>
      <c r="F30" s="4"/>
    </row>
    <row r="31" spans="1:9" x14ac:dyDescent="0.25">
      <c r="A31" s="42" t="s">
        <v>2690</v>
      </c>
      <c r="B31" s="42" t="s">
        <v>2691</v>
      </c>
      <c r="C31" s="42" t="s">
        <v>16</v>
      </c>
      <c r="D31" s="42" t="s">
        <v>57</v>
      </c>
      <c r="E31" s="109" t="s">
        <v>18</v>
      </c>
      <c r="F31" s="42" t="s">
        <v>2860</v>
      </c>
      <c r="G31" s="42" t="s">
        <v>2874</v>
      </c>
    </row>
    <row r="32" spans="1:9" x14ac:dyDescent="0.15">
      <c r="A32" s="121" t="s">
        <v>622</v>
      </c>
      <c r="B32" s="122" t="s">
        <v>634</v>
      </c>
      <c r="C32" s="122" t="s">
        <v>684</v>
      </c>
      <c r="D32" s="122" t="s">
        <v>32</v>
      </c>
      <c r="E32" s="135" t="s">
        <v>635</v>
      </c>
      <c r="F32" s="138"/>
      <c r="G32" s="139"/>
    </row>
    <row r="33" spans="1:7" ht="33.75" x14ac:dyDescent="0.15">
      <c r="A33" s="121" t="s">
        <v>622</v>
      </c>
      <c r="B33" s="122" t="s">
        <v>638</v>
      </c>
      <c r="C33" s="122" t="s">
        <v>686</v>
      </c>
      <c r="D33" s="122" t="s">
        <v>32</v>
      </c>
      <c r="E33" s="135" t="s">
        <v>639</v>
      </c>
      <c r="F33" s="138"/>
      <c r="G33" s="139"/>
    </row>
    <row r="34" spans="1:7" ht="22.5" x14ac:dyDescent="0.15">
      <c r="A34" s="121" t="s">
        <v>622</v>
      </c>
      <c r="B34" s="122" t="s">
        <v>2823</v>
      </c>
      <c r="C34" s="122" t="s">
        <v>2824</v>
      </c>
      <c r="D34" s="122" t="s">
        <v>32</v>
      </c>
      <c r="E34" s="135" t="s">
        <v>2838</v>
      </c>
      <c r="F34" s="138"/>
      <c r="G34" s="139"/>
    </row>
    <row r="35" spans="1:7" ht="45" x14ac:dyDescent="0.15">
      <c r="A35" s="121" t="s">
        <v>622</v>
      </c>
      <c r="B35" s="122" t="s">
        <v>2825</v>
      </c>
      <c r="C35" s="122" t="s">
        <v>2826</v>
      </c>
      <c r="D35" s="122" t="s">
        <v>32</v>
      </c>
      <c r="E35" s="135" t="s">
        <v>2839</v>
      </c>
      <c r="F35" s="138"/>
      <c r="G35" s="139"/>
    </row>
    <row r="36" spans="1:7" ht="33.75" x14ac:dyDescent="0.15">
      <c r="A36" s="121" t="s">
        <v>622</v>
      </c>
      <c r="B36" s="122" t="s">
        <v>2827</v>
      </c>
      <c r="C36" s="122" t="s">
        <v>2828</v>
      </c>
      <c r="D36" s="122" t="s">
        <v>32</v>
      </c>
      <c r="E36" s="135" t="s">
        <v>2840</v>
      </c>
      <c r="F36" s="138"/>
      <c r="G36" s="139"/>
    </row>
    <row r="37" spans="1:7" x14ac:dyDescent="0.15">
      <c r="A37" s="121" t="s">
        <v>622</v>
      </c>
      <c r="B37" s="122" t="s">
        <v>2829</v>
      </c>
      <c r="C37" s="122" t="s">
        <v>2830</v>
      </c>
      <c r="D37" s="122" t="s">
        <v>32</v>
      </c>
      <c r="E37" s="135" t="s">
        <v>2841</v>
      </c>
      <c r="F37" s="138"/>
      <c r="G37" s="139"/>
    </row>
    <row r="38" spans="1:7" x14ac:dyDescent="0.15">
      <c r="A38" s="121" t="s">
        <v>622</v>
      </c>
      <c r="B38" s="122" t="s">
        <v>624</v>
      </c>
      <c r="C38" s="122" t="s">
        <v>680</v>
      </c>
      <c r="D38" s="122" t="s">
        <v>32</v>
      </c>
      <c r="E38" s="135" t="s">
        <v>625</v>
      </c>
      <c r="F38" s="138"/>
      <c r="G38" s="139"/>
    </row>
    <row r="39" spans="1:7" ht="33.75" x14ac:dyDescent="0.15">
      <c r="A39" s="121" t="s">
        <v>622</v>
      </c>
      <c r="B39" s="122" t="s">
        <v>2831</v>
      </c>
      <c r="C39" s="122" t="s">
        <v>2832</v>
      </c>
      <c r="D39" s="122" t="s">
        <v>32</v>
      </c>
      <c r="E39" s="135" t="s">
        <v>2842</v>
      </c>
      <c r="F39" s="138"/>
      <c r="G39" s="139"/>
    </row>
    <row r="40" spans="1:7" ht="22.5" x14ac:dyDescent="0.15">
      <c r="A40" s="121" t="s">
        <v>622</v>
      </c>
      <c r="B40" s="122" t="s">
        <v>632</v>
      </c>
      <c r="C40" s="122" t="s">
        <v>2833</v>
      </c>
      <c r="D40" s="122" t="s">
        <v>32</v>
      </c>
      <c r="E40" s="135" t="s">
        <v>633</v>
      </c>
      <c r="F40" s="138"/>
      <c r="G40" s="139"/>
    </row>
    <row r="41" spans="1:7" ht="22.5" x14ac:dyDescent="0.15">
      <c r="A41" s="121" t="s">
        <v>622</v>
      </c>
      <c r="B41" s="122" t="s">
        <v>629</v>
      </c>
      <c r="C41" s="122" t="s">
        <v>682</v>
      </c>
      <c r="D41" s="122" t="s">
        <v>32</v>
      </c>
      <c r="E41" s="135" t="s">
        <v>630</v>
      </c>
      <c r="F41" s="138"/>
      <c r="G41" s="139"/>
    </row>
    <row r="42" spans="1:7" x14ac:dyDescent="0.15">
      <c r="A42" s="121" t="s">
        <v>622</v>
      </c>
      <c r="B42" s="122" t="s">
        <v>640</v>
      </c>
      <c r="C42" s="122" t="s">
        <v>687</v>
      </c>
      <c r="D42" s="122" t="s">
        <v>140</v>
      </c>
      <c r="E42" s="135" t="s">
        <v>641</v>
      </c>
      <c r="F42" s="138"/>
      <c r="G42" s="139"/>
    </row>
    <row r="43" spans="1:7" x14ac:dyDescent="0.15">
      <c r="A43" s="121" t="s">
        <v>622</v>
      </c>
      <c r="B43" s="122" t="s">
        <v>626</v>
      </c>
      <c r="C43" s="122" t="s">
        <v>2834</v>
      </c>
      <c r="D43" s="122" t="s">
        <v>139</v>
      </c>
      <c r="E43" s="135" t="s">
        <v>627</v>
      </c>
      <c r="F43" s="138"/>
      <c r="G43" s="139"/>
    </row>
    <row r="44" spans="1:7" ht="22.5" x14ac:dyDescent="0.15">
      <c r="A44" s="121" t="s">
        <v>622</v>
      </c>
      <c r="B44" s="122" t="s">
        <v>631</v>
      </c>
      <c r="C44" s="122" t="s">
        <v>2835</v>
      </c>
      <c r="D44" s="122" t="s">
        <v>139</v>
      </c>
      <c r="E44" s="135" t="s">
        <v>2843</v>
      </c>
      <c r="F44" s="138"/>
      <c r="G44" s="139"/>
    </row>
    <row r="45" spans="1:7" x14ac:dyDescent="0.15">
      <c r="A45" s="121" t="s">
        <v>622</v>
      </c>
      <c r="B45" s="122" t="s">
        <v>643</v>
      </c>
      <c r="C45" s="122" t="s">
        <v>688</v>
      </c>
      <c r="D45" s="122" t="s">
        <v>139</v>
      </c>
      <c r="E45" s="135" t="s">
        <v>644</v>
      </c>
      <c r="F45" s="138"/>
      <c r="G45" s="139"/>
    </row>
    <row r="46" spans="1:7" ht="33.75" x14ac:dyDescent="0.15">
      <c r="A46" s="121" t="s">
        <v>622</v>
      </c>
      <c r="B46" s="122" t="s">
        <v>636</v>
      </c>
      <c r="C46" s="122" t="s">
        <v>2836</v>
      </c>
      <c r="D46" s="122" t="s">
        <v>139</v>
      </c>
      <c r="E46" s="135" t="s">
        <v>2844</v>
      </c>
      <c r="F46" s="138"/>
      <c r="G46" s="139"/>
    </row>
    <row r="47" spans="1:7" ht="33.75" x14ac:dyDescent="0.15">
      <c r="A47" s="121" t="s">
        <v>622</v>
      </c>
      <c r="B47" s="122" t="s">
        <v>642</v>
      </c>
      <c r="C47" s="122" t="s">
        <v>2837</v>
      </c>
      <c r="D47" s="122" t="s">
        <v>139</v>
      </c>
      <c r="E47" s="135" t="s">
        <v>2845</v>
      </c>
      <c r="F47" s="138"/>
      <c r="G47" s="139"/>
    </row>
    <row r="48" spans="1:7" ht="22.5" x14ac:dyDescent="0.15">
      <c r="A48" s="121" t="s">
        <v>622</v>
      </c>
      <c r="B48" s="122" t="s">
        <v>628</v>
      </c>
      <c r="C48" s="122" t="s">
        <v>681</v>
      </c>
      <c r="D48" s="122" t="s">
        <v>139</v>
      </c>
      <c r="E48" s="135" t="s">
        <v>2846</v>
      </c>
      <c r="F48" s="138"/>
      <c r="G48" s="139"/>
    </row>
    <row r="49" spans="1:8" ht="22.5" x14ac:dyDescent="0.25">
      <c r="A49" s="121" t="s">
        <v>622</v>
      </c>
      <c r="B49" s="123" t="s">
        <v>632</v>
      </c>
      <c r="C49" s="123" t="s">
        <v>683</v>
      </c>
      <c r="D49" s="124" t="s">
        <v>32</v>
      </c>
      <c r="E49" s="136" t="s">
        <v>633</v>
      </c>
      <c r="F49" s="138"/>
      <c r="G49" s="139"/>
    </row>
    <row r="50" spans="1:8" s="20" customFormat="1" ht="12" x14ac:dyDescent="0.25">
      <c r="A50" s="121" t="s">
        <v>622</v>
      </c>
      <c r="B50" s="123" t="s">
        <v>634</v>
      </c>
      <c r="C50" s="123" t="s">
        <v>684</v>
      </c>
      <c r="D50" s="124" t="s">
        <v>32</v>
      </c>
      <c r="E50" s="136" t="s">
        <v>635</v>
      </c>
      <c r="F50" s="138"/>
      <c r="G50" s="139"/>
      <c r="H50" s="21"/>
    </row>
    <row r="51" spans="1:8" s="20" customFormat="1" ht="22.5" x14ac:dyDescent="0.25">
      <c r="A51" s="121" t="s">
        <v>622</v>
      </c>
      <c r="B51" s="123" t="s">
        <v>636</v>
      </c>
      <c r="C51" s="123" t="s">
        <v>685</v>
      </c>
      <c r="D51" s="124" t="s">
        <v>32</v>
      </c>
      <c r="E51" s="136" t="s">
        <v>637</v>
      </c>
      <c r="F51" s="138"/>
      <c r="G51" s="139"/>
      <c r="H51" s="21"/>
    </row>
    <row r="52" spans="1:8" x14ac:dyDescent="0.25">
      <c r="A52" s="104"/>
      <c r="B52" s="105"/>
      <c r="C52" s="105"/>
      <c r="D52" s="106"/>
      <c r="E52" s="110"/>
      <c r="F52" s="138"/>
      <c r="G52" s="139"/>
      <c r="H52" s="23"/>
    </row>
    <row r="53" spans="1:8" ht="31.5" x14ac:dyDescent="0.15">
      <c r="A53" s="118" t="s">
        <v>609</v>
      </c>
      <c r="B53" s="119" t="s">
        <v>647</v>
      </c>
      <c r="C53" s="119" t="s">
        <v>690</v>
      </c>
      <c r="D53" s="119" t="s">
        <v>32</v>
      </c>
      <c r="E53" s="137" t="s">
        <v>648</v>
      </c>
      <c r="F53" s="138"/>
      <c r="G53" s="139"/>
      <c r="H53" s="23"/>
    </row>
    <row r="54" spans="1:8" ht="21" x14ac:dyDescent="0.15">
      <c r="A54" s="118" t="s">
        <v>609</v>
      </c>
      <c r="B54" s="119" t="s">
        <v>2801</v>
      </c>
      <c r="C54" s="119" t="s">
        <v>2802</v>
      </c>
      <c r="D54" s="119" t="s">
        <v>32</v>
      </c>
      <c r="E54" s="137" t="s">
        <v>650</v>
      </c>
      <c r="F54" s="138"/>
      <c r="G54" s="139"/>
      <c r="H54" s="23"/>
    </row>
    <row r="55" spans="1:8" ht="31.5" x14ac:dyDescent="0.15">
      <c r="A55" s="118" t="s">
        <v>609</v>
      </c>
      <c r="B55" s="119" t="s">
        <v>2803</v>
      </c>
      <c r="C55" s="119" t="s">
        <v>2804</v>
      </c>
      <c r="D55" s="119" t="s">
        <v>32</v>
      </c>
      <c r="E55" s="137" t="s">
        <v>2819</v>
      </c>
      <c r="F55" s="138"/>
      <c r="G55" s="139"/>
      <c r="H55" s="23"/>
    </row>
    <row r="56" spans="1:8" ht="21" x14ac:dyDescent="0.15">
      <c r="A56" s="118" t="s">
        <v>609</v>
      </c>
      <c r="B56" s="119" t="s">
        <v>645</v>
      </c>
      <c r="C56" s="119" t="s">
        <v>689</v>
      </c>
      <c r="D56" s="119" t="s">
        <v>32</v>
      </c>
      <c r="E56" s="137" t="s">
        <v>646</v>
      </c>
      <c r="F56" s="138"/>
      <c r="G56" s="139"/>
      <c r="H56" s="23"/>
    </row>
    <row r="57" spans="1:8" ht="21" x14ac:dyDescent="0.15">
      <c r="A57" s="118" t="s">
        <v>609</v>
      </c>
      <c r="B57" s="119" t="s">
        <v>660</v>
      </c>
      <c r="C57" s="119" t="s">
        <v>693</v>
      </c>
      <c r="D57" s="119" t="s">
        <v>32</v>
      </c>
      <c r="E57" s="137" t="s">
        <v>661</v>
      </c>
      <c r="F57" s="138"/>
      <c r="G57" s="139"/>
      <c r="H57" s="23"/>
    </row>
    <row r="58" spans="1:8" ht="21" x14ac:dyDescent="0.15">
      <c r="A58" s="118" t="s">
        <v>609</v>
      </c>
      <c r="B58" s="119" t="s">
        <v>649</v>
      </c>
      <c r="C58" s="119" t="s">
        <v>691</v>
      </c>
      <c r="D58" s="119" t="s">
        <v>32</v>
      </c>
      <c r="E58" s="137" t="s">
        <v>650</v>
      </c>
      <c r="F58" s="138"/>
      <c r="G58" s="139"/>
      <c r="H58" s="23"/>
    </row>
    <row r="59" spans="1:8" ht="21" x14ac:dyDescent="0.15">
      <c r="A59" s="118" t="s">
        <v>609</v>
      </c>
      <c r="B59" s="119" t="s">
        <v>659</v>
      </c>
      <c r="C59" s="119" t="s">
        <v>692</v>
      </c>
      <c r="D59" s="119" t="s">
        <v>32</v>
      </c>
      <c r="E59" s="137" t="s">
        <v>2820</v>
      </c>
      <c r="F59" s="138"/>
      <c r="G59" s="139"/>
      <c r="H59" s="23"/>
    </row>
    <row r="60" spans="1:8" ht="21" x14ac:dyDescent="0.15">
      <c r="A60" s="118" t="s">
        <v>609</v>
      </c>
      <c r="B60" s="119" t="s">
        <v>657</v>
      </c>
      <c r="C60" s="119" t="s">
        <v>2805</v>
      </c>
      <c r="D60" s="119" t="s">
        <v>45</v>
      </c>
      <c r="E60" s="137" t="s">
        <v>658</v>
      </c>
      <c r="F60" s="138"/>
      <c r="G60" s="139"/>
    </row>
    <row r="61" spans="1:8" ht="21" x14ac:dyDescent="0.15">
      <c r="A61" s="118" t="s">
        <v>609</v>
      </c>
      <c r="B61" s="119" t="s">
        <v>651</v>
      </c>
      <c r="C61" s="119" t="s">
        <v>2806</v>
      </c>
      <c r="D61" s="119" t="s">
        <v>45</v>
      </c>
      <c r="E61" s="137" t="s">
        <v>652</v>
      </c>
      <c r="F61" s="138"/>
      <c r="G61" s="139"/>
    </row>
    <row r="62" spans="1:8" ht="21" x14ac:dyDescent="0.15">
      <c r="A62" s="118" t="s">
        <v>609</v>
      </c>
      <c r="B62" s="119" t="s">
        <v>672</v>
      </c>
      <c r="C62" s="119" t="s">
        <v>695</v>
      </c>
      <c r="D62" s="119" t="s">
        <v>139</v>
      </c>
      <c r="E62" s="137" t="s">
        <v>673</v>
      </c>
      <c r="F62" s="138"/>
      <c r="G62" s="139"/>
    </row>
    <row r="63" spans="1:8" ht="21" x14ac:dyDescent="0.15">
      <c r="A63" s="118" t="s">
        <v>609</v>
      </c>
      <c r="B63" s="119" t="s">
        <v>662</v>
      </c>
      <c r="C63" s="119" t="s">
        <v>2807</v>
      </c>
      <c r="D63" s="119" t="s">
        <v>139</v>
      </c>
      <c r="E63" s="137" t="s">
        <v>663</v>
      </c>
      <c r="F63" s="138"/>
      <c r="G63" s="139"/>
    </row>
    <row r="64" spans="1:8" ht="21" x14ac:dyDescent="0.15">
      <c r="A64" s="118" t="s">
        <v>609</v>
      </c>
      <c r="B64" s="119" t="s">
        <v>653</v>
      </c>
      <c r="C64" s="119" t="s">
        <v>2808</v>
      </c>
      <c r="D64" s="119" t="s">
        <v>139</v>
      </c>
      <c r="E64" s="137" t="s">
        <v>654</v>
      </c>
      <c r="F64" s="138"/>
      <c r="G64" s="139"/>
    </row>
    <row r="65" spans="1:7" x14ac:dyDescent="0.15">
      <c r="A65" s="118" t="s">
        <v>609</v>
      </c>
      <c r="B65" s="119" t="s">
        <v>655</v>
      </c>
      <c r="C65" s="119" t="s">
        <v>2809</v>
      </c>
      <c r="D65" s="119" t="s">
        <v>139</v>
      </c>
      <c r="E65" s="137" t="s">
        <v>656</v>
      </c>
      <c r="F65" s="138"/>
      <c r="G65" s="139"/>
    </row>
    <row r="66" spans="1:7" ht="21" x14ac:dyDescent="0.15">
      <c r="A66" s="118" t="s">
        <v>609</v>
      </c>
      <c r="B66" s="119" t="s">
        <v>668</v>
      </c>
      <c r="C66" s="119" t="s">
        <v>694</v>
      </c>
      <c r="D66" s="119" t="s">
        <v>139</v>
      </c>
      <c r="E66" s="137" t="s">
        <v>669</v>
      </c>
      <c r="F66" s="138"/>
      <c r="G66" s="139"/>
    </row>
    <row r="67" spans="1:7" ht="31.5" x14ac:dyDescent="0.15">
      <c r="A67" s="118" t="s">
        <v>609</v>
      </c>
      <c r="B67" s="119" t="s">
        <v>676</v>
      </c>
      <c r="C67" s="119" t="s">
        <v>2810</v>
      </c>
      <c r="D67" s="119" t="s">
        <v>139</v>
      </c>
      <c r="E67" s="137" t="s">
        <v>677</v>
      </c>
      <c r="F67" s="138"/>
      <c r="G67" s="139"/>
    </row>
    <row r="68" spans="1:7" ht="21" x14ac:dyDescent="0.15">
      <c r="A68" s="118" t="s">
        <v>609</v>
      </c>
      <c r="B68" s="119" t="s">
        <v>670</v>
      </c>
      <c r="C68" s="119" t="s">
        <v>2811</v>
      </c>
      <c r="D68" s="119" t="s">
        <v>139</v>
      </c>
      <c r="E68" s="137" t="s">
        <v>715</v>
      </c>
      <c r="F68" s="138"/>
      <c r="G68" s="139"/>
    </row>
    <row r="69" spans="1:7" ht="21" x14ac:dyDescent="0.15">
      <c r="A69" s="118" t="s">
        <v>609</v>
      </c>
      <c r="B69" s="119" t="s">
        <v>674</v>
      </c>
      <c r="C69" s="119" t="s">
        <v>2812</v>
      </c>
      <c r="D69" s="119" t="s">
        <v>33</v>
      </c>
      <c r="E69" s="137" t="s">
        <v>675</v>
      </c>
      <c r="F69" s="138"/>
      <c r="G69" s="139"/>
    </row>
    <row r="70" spans="1:7" ht="21" x14ac:dyDescent="0.15">
      <c r="A70" s="118" t="s">
        <v>609</v>
      </c>
      <c r="B70" s="119" t="s">
        <v>2813</v>
      </c>
      <c r="C70" s="119" t="s">
        <v>2814</v>
      </c>
      <c r="D70" s="119" t="s">
        <v>33</v>
      </c>
      <c r="E70" s="137" t="s">
        <v>2821</v>
      </c>
      <c r="F70" s="138"/>
      <c r="G70" s="139"/>
    </row>
    <row r="71" spans="1:7" ht="31.5" x14ac:dyDescent="0.15">
      <c r="A71" s="118" t="s">
        <v>609</v>
      </c>
      <c r="B71" s="119" t="s">
        <v>664</v>
      </c>
      <c r="C71" s="119" t="s">
        <v>2815</v>
      </c>
      <c r="D71" s="119" t="s">
        <v>33</v>
      </c>
      <c r="E71" s="137" t="s">
        <v>665</v>
      </c>
      <c r="F71" s="138"/>
      <c r="G71" s="139"/>
    </row>
    <row r="72" spans="1:7" ht="21" x14ac:dyDescent="0.15">
      <c r="A72" s="118" t="s">
        <v>609</v>
      </c>
      <c r="B72" s="119" t="s">
        <v>671</v>
      </c>
      <c r="C72" s="119" t="s">
        <v>2816</v>
      </c>
      <c r="D72" s="119" t="s">
        <v>453</v>
      </c>
      <c r="E72" s="137" t="s">
        <v>2822</v>
      </c>
      <c r="F72" s="138"/>
      <c r="G72" s="139"/>
    </row>
    <row r="73" spans="1:7" ht="21" x14ac:dyDescent="0.15">
      <c r="A73" s="118" t="s">
        <v>609</v>
      </c>
      <c r="B73" s="119" t="s">
        <v>666</v>
      </c>
      <c r="C73" s="119" t="s">
        <v>2817</v>
      </c>
      <c r="D73" s="119" t="s">
        <v>453</v>
      </c>
      <c r="E73" s="137" t="s">
        <v>667</v>
      </c>
      <c r="F73" s="138"/>
      <c r="G73" s="139"/>
    </row>
    <row r="74" spans="1:7" x14ac:dyDescent="0.25">
      <c r="A74" s="32"/>
      <c r="B74" s="5"/>
      <c r="C74" s="5"/>
      <c r="D74" s="42"/>
      <c r="E74" s="120"/>
      <c r="F74" s="138"/>
      <c r="G74" s="139"/>
    </row>
    <row r="75" spans="1:7" ht="21" x14ac:dyDescent="0.15">
      <c r="A75" s="118" t="s">
        <v>609</v>
      </c>
      <c r="B75" s="119" t="s">
        <v>678</v>
      </c>
      <c r="C75" s="119" t="s">
        <v>2818</v>
      </c>
      <c r="D75" s="119" t="s">
        <v>453</v>
      </c>
      <c r="E75" s="137" t="s">
        <v>679</v>
      </c>
      <c r="F75" s="138"/>
      <c r="G75" s="139"/>
    </row>
    <row r="76" spans="1:7" x14ac:dyDescent="0.25">
      <c r="A76" s="131"/>
      <c r="B76" s="132"/>
      <c r="C76" s="140"/>
      <c r="D76" s="141"/>
      <c r="E76" s="142"/>
      <c r="F76" s="133"/>
      <c r="G76" s="133"/>
    </row>
    <row r="77" spans="1:7" ht="22.5" x14ac:dyDescent="0.25">
      <c r="A77" s="145" t="s">
        <v>2885</v>
      </c>
      <c r="B77" s="146" t="s">
        <v>709</v>
      </c>
      <c r="C77" s="143" t="s">
        <v>696</v>
      </c>
      <c r="D77" s="143" t="s">
        <v>718</v>
      </c>
      <c r="E77" s="143" t="s">
        <v>669</v>
      </c>
      <c r="F77" s="143" t="s">
        <v>2861</v>
      </c>
      <c r="G77" s="144" t="s">
        <v>2850</v>
      </c>
    </row>
    <row r="78" spans="1:7" ht="22.5" x14ac:dyDescent="0.25">
      <c r="A78" s="145" t="s">
        <v>2885</v>
      </c>
      <c r="B78" s="146" t="s">
        <v>2875</v>
      </c>
      <c r="C78" s="143" t="s">
        <v>697</v>
      </c>
      <c r="D78" s="143" t="s">
        <v>718</v>
      </c>
      <c r="E78" s="143" t="s">
        <v>654</v>
      </c>
      <c r="F78" s="143" t="s">
        <v>2862</v>
      </c>
      <c r="G78" s="144" t="s">
        <v>138</v>
      </c>
    </row>
    <row r="79" spans="1:7" ht="22.5" x14ac:dyDescent="0.25">
      <c r="A79" s="145" t="s">
        <v>2885</v>
      </c>
      <c r="B79" s="146" t="s">
        <v>710</v>
      </c>
      <c r="C79" s="143" t="s">
        <v>698</v>
      </c>
      <c r="D79" s="143" t="s">
        <v>718</v>
      </c>
      <c r="E79" s="143" t="s">
        <v>673</v>
      </c>
      <c r="F79" s="143" t="s">
        <v>2863</v>
      </c>
      <c r="G79" s="144" t="s">
        <v>2851</v>
      </c>
    </row>
    <row r="80" spans="1:7" ht="22.5" x14ac:dyDescent="0.25">
      <c r="A80" s="145" t="s">
        <v>2885</v>
      </c>
      <c r="B80" s="146" t="s">
        <v>711</v>
      </c>
      <c r="C80" s="143" t="s">
        <v>699</v>
      </c>
      <c r="D80" s="143" t="s">
        <v>525</v>
      </c>
      <c r="E80" s="143" t="s">
        <v>679</v>
      </c>
      <c r="F80" s="143" t="s">
        <v>2864</v>
      </c>
      <c r="G80" s="144" t="s">
        <v>2852</v>
      </c>
    </row>
    <row r="81" spans="1:7" ht="22.5" x14ac:dyDescent="0.25">
      <c r="A81" s="145" t="s">
        <v>2885</v>
      </c>
      <c r="B81" s="146" t="s">
        <v>2876</v>
      </c>
      <c r="C81" s="143" t="s">
        <v>700</v>
      </c>
      <c r="D81" s="143" t="s">
        <v>527</v>
      </c>
      <c r="E81" s="143" t="s">
        <v>713</v>
      </c>
      <c r="F81" s="143" t="s">
        <v>2865</v>
      </c>
      <c r="G81" s="144" t="s">
        <v>2853</v>
      </c>
    </row>
    <row r="82" spans="1:7" ht="22.5" x14ac:dyDescent="0.25">
      <c r="A82" s="145" t="s">
        <v>2885</v>
      </c>
      <c r="B82" s="146" t="s">
        <v>2877</v>
      </c>
      <c r="C82" s="143" t="s">
        <v>701</v>
      </c>
      <c r="D82" s="143" t="s">
        <v>1294</v>
      </c>
      <c r="E82" s="143" t="s">
        <v>675</v>
      </c>
      <c r="F82" s="143" t="s">
        <v>2866</v>
      </c>
      <c r="G82" s="144" t="s">
        <v>2854</v>
      </c>
    </row>
    <row r="83" spans="1:7" ht="22.5" x14ac:dyDescent="0.25">
      <c r="A83" s="145" t="s">
        <v>2885</v>
      </c>
      <c r="B83" s="146" t="s">
        <v>2878</v>
      </c>
      <c r="C83" s="143" t="s">
        <v>702</v>
      </c>
      <c r="D83" s="143" t="s">
        <v>1294</v>
      </c>
      <c r="E83" s="143" t="s">
        <v>2848</v>
      </c>
      <c r="F83" s="143" t="s">
        <v>2867</v>
      </c>
      <c r="G83" s="144" t="s">
        <v>2855</v>
      </c>
    </row>
    <row r="84" spans="1:7" ht="33.75" x14ac:dyDescent="0.25">
      <c r="A84" s="145" t="s">
        <v>2885</v>
      </c>
      <c r="B84" s="146" t="s">
        <v>2879</v>
      </c>
      <c r="C84" s="143" t="s">
        <v>2847</v>
      </c>
      <c r="D84" s="143" t="s">
        <v>527</v>
      </c>
      <c r="E84" s="143" t="s">
        <v>2819</v>
      </c>
      <c r="F84" s="143" t="s">
        <v>2868</v>
      </c>
      <c r="G84" s="144" t="s">
        <v>2855</v>
      </c>
    </row>
    <row r="85" spans="1:7" ht="22.5" x14ac:dyDescent="0.25">
      <c r="A85" s="145" t="s">
        <v>2885</v>
      </c>
      <c r="B85" s="146" t="s">
        <v>2880</v>
      </c>
      <c r="C85" s="143" t="s">
        <v>703</v>
      </c>
      <c r="D85" s="143" t="s">
        <v>528</v>
      </c>
      <c r="E85" s="143" t="s">
        <v>2849</v>
      </c>
      <c r="F85" s="143" t="s">
        <v>2869</v>
      </c>
      <c r="G85" s="144" t="s">
        <v>2856</v>
      </c>
    </row>
    <row r="86" spans="1:7" ht="22.5" x14ac:dyDescent="0.25">
      <c r="A86" s="145" t="s">
        <v>2885</v>
      </c>
      <c r="B86" s="146" t="s">
        <v>2881</v>
      </c>
      <c r="C86" s="143" t="s">
        <v>704</v>
      </c>
      <c r="D86" s="143" t="s">
        <v>528</v>
      </c>
      <c r="E86" s="143" t="s">
        <v>646</v>
      </c>
      <c r="F86" s="143" t="s">
        <v>2869</v>
      </c>
      <c r="G86" s="144" t="s">
        <v>2856</v>
      </c>
    </row>
    <row r="87" spans="1:7" ht="22.5" x14ac:dyDescent="0.25">
      <c r="A87" s="145" t="s">
        <v>2885</v>
      </c>
      <c r="B87" s="146" t="s">
        <v>712</v>
      </c>
      <c r="C87" s="143" t="s">
        <v>705</v>
      </c>
      <c r="D87" s="143" t="s">
        <v>527</v>
      </c>
      <c r="E87" s="143" t="s">
        <v>714</v>
      </c>
      <c r="F87" s="143" t="s">
        <v>2870</v>
      </c>
      <c r="G87" s="144" t="s">
        <v>2857</v>
      </c>
    </row>
    <row r="88" spans="1:7" ht="22.5" x14ac:dyDescent="0.25">
      <c r="A88" s="145" t="s">
        <v>2885</v>
      </c>
      <c r="B88" s="146" t="s">
        <v>2882</v>
      </c>
      <c r="C88" s="143" t="s">
        <v>706</v>
      </c>
      <c r="D88" s="143" t="s">
        <v>718</v>
      </c>
      <c r="E88" s="143" t="s">
        <v>715</v>
      </c>
      <c r="F88" s="143" t="s">
        <v>2871</v>
      </c>
      <c r="G88" s="144" t="s">
        <v>2858</v>
      </c>
    </row>
    <row r="89" spans="1:7" x14ac:dyDescent="0.25">
      <c r="A89" s="145" t="s">
        <v>2885</v>
      </c>
      <c r="B89" s="146" t="s">
        <v>2883</v>
      </c>
      <c r="C89" s="143" t="s">
        <v>707</v>
      </c>
      <c r="D89" s="143" t="s">
        <v>718</v>
      </c>
      <c r="E89" s="143" t="s">
        <v>656</v>
      </c>
      <c r="F89" s="143" t="s">
        <v>2872</v>
      </c>
      <c r="G89" s="144" t="s">
        <v>138</v>
      </c>
    </row>
    <row r="90" spans="1:7" ht="22.5" x14ac:dyDescent="0.25">
      <c r="A90" s="118" t="s">
        <v>2885</v>
      </c>
      <c r="B90" s="146" t="s">
        <v>2884</v>
      </c>
      <c r="C90" s="146" t="s">
        <v>708</v>
      </c>
      <c r="D90" s="146" t="s">
        <v>525</v>
      </c>
      <c r="E90" s="146" t="s">
        <v>2820</v>
      </c>
      <c r="F90" s="146" t="s">
        <v>2873</v>
      </c>
      <c r="G90" s="147" t="s">
        <v>2859</v>
      </c>
    </row>
    <row r="91" spans="1:7" ht="22.5" x14ac:dyDescent="0.2">
      <c r="A91" s="118" t="s">
        <v>2892</v>
      </c>
      <c r="B91" s="148" t="s">
        <v>2888</v>
      </c>
      <c r="C91" s="148" t="s">
        <v>2886</v>
      </c>
      <c r="D91" s="148" t="s">
        <v>527</v>
      </c>
      <c r="E91" s="148" t="s">
        <v>2889</v>
      </c>
      <c r="F91" s="148" t="s">
        <v>2890</v>
      </c>
      <c r="G91" s="148" t="s">
        <v>2891</v>
      </c>
    </row>
    <row r="92" spans="1:7" ht="45" x14ac:dyDescent="0.2">
      <c r="A92" s="118" t="s">
        <v>2887</v>
      </c>
      <c r="B92" s="149" t="s">
        <v>2906</v>
      </c>
      <c r="C92" s="149" t="s">
        <v>2893</v>
      </c>
      <c r="D92" s="149" t="s">
        <v>1195</v>
      </c>
      <c r="E92" s="149" t="s">
        <v>2897</v>
      </c>
      <c r="F92" s="149" t="s">
        <v>2898</v>
      </c>
      <c r="G92" s="149" t="s">
        <v>2899</v>
      </c>
    </row>
    <row r="93" spans="1:7" ht="22.5" x14ac:dyDescent="0.2">
      <c r="A93" s="118" t="s">
        <v>2887</v>
      </c>
      <c r="B93" s="149" t="s">
        <v>2907</v>
      </c>
      <c r="C93" s="149" t="s">
        <v>2894</v>
      </c>
      <c r="D93" s="149" t="s">
        <v>524</v>
      </c>
      <c r="E93" s="149" t="s">
        <v>658</v>
      </c>
      <c r="F93" s="149" t="s">
        <v>2900</v>
      </c>
      <c r="G93" s="149" t="s">
        <v>2901</v>
      </c>
    </row>
    <row r="94" spans="1:7" ht="22.5" x14ac:dyDescent="0.2">
      <c r="A94" s="118" t="s">
        <v>2887</v>
      </c>
      <c r="B94" s="149" t="s">
        <v>2908</v>
      </c>
      <c r="C94" s="149" t="s">
        <v>2895</v>
      </c>
      <c r="D94" s="149" t="s">
        <v>529</v>
      </c>
      <c r="E94" s="149" t="s">
        <v>663</v>
      </c>
      <c r="F94" s="149" t="s">
        <v>2902</v>
      </c>
      <c r="G94" s="149" t="s">
        <v>2903</v>
      </c>
    </row>
    <row r="95" spans="1:7" ht="22.5" x14ac:dyDescent="0.2">
      <c r="A95" s="151" t="s">
        <v>2887</v>
      </c>
      <c r="B95" s="150" t="s">
        <v>2909</v>
      </c>
      <c r="C95" s="150" t="s">
        <v>2896</v>
      </c>
      <c r="D95" s="150" t="s">
        <v>524</v>
      </c>
      <c r="E95" s="150" t="s">
        <v>652</v>
      </c>
      <c r="F95" s="150" t="s">
        <v>2904</v>
      </c>
      <c r="G95" s="150" t="s">
        <v>2905</v>
      </c>
    </row>
    <row r="96" spans="1:7" ht="22.5" x14ac:dyDescent="0.2">
      <c r="A96" s="118" t="s">
        <v>2934</v>
      </c>
      <c r="B96" s="152" t="s">
        <v>2929</v>
      </c>
      <c r="C96" s="152" t="s">
        <v>2910</v>
      </c>
      <c r="D96" s="153" t="s">
        <v>527</v>
      </c>
      <c r="E96" s="152" t="s">
        <v>2915</v>
      </c>
      <c r="F96" s="152" t="s">
        <v>2920</v>
      </c>
      <c r="G96" s="152" t="s">
        <v>2921</v>
      </c>
    </row>
    <row r="97" spans="1:7" ht="22.5" x14ac:dyDescent="0.2">
      <c r="A97" s="118" t="s">
        <v>2934</v>
      </c>
      <c r="B97" s="152" t="s">
        <v>2930</v>
      </c>
      <c r="C97" s="152" t="s">
        <v>2911</v>
      </c>
      <c r="D97" s="153" t="s">
        <v>528</v>
      </c>
      <c r="E97" s="152" t="s">
        <v>2916</v>
      </c>
      <c r="F97" s="152" t="s">
        <v>2922</v>
      </c>
      <c r="G97" s="152" t="s">
        <v>2903</v>
      </c>
    </row>
    <row r="98" spans="1:7" ht="22.5" x14ac:dyDescent="0.2">
      <c r="A98" s="118" t="s">
        <v>2934</v>
      </c>
      <c r="B98" s="152" t="s">
        <v>2931</v>
      </c>
      <c r="C98" s="152" t="s">
        <v>2912</v>
      </c>
      <c r="D98" s="153" t="s">
        <v>529</v>
      </c>
      <c r="E98" s="152" t="s">
        <v>2917</v>
      </c>
      <c r="F98" s="152" t="s">
        <v>2923</v>
      </c>
      <c r="G98" s="152" t="s">
        <v>2924</v>
      </c>
    </row>
    <row r="99" spans="1:7" ht="33.75" x14ac:dyDescent="0.2">
      <c r="A99" s="118" t="s">
        <v>2934</v>
      </c>
      <c r="B99" s="152" t="s">
        <v>2932</v>
      </c>
      <c r="C99" s="152" t="s">
        <v>2913</v>
      </c>
      <c r="D99" s="153" t="s">
        <v>529</v>
      </c>
      <c r="E99" s="152" t="s">
        <v>2918</v>
      </c>
      <c r="F99" s="152" t="s">
        <v>2925</v>
      </c>
      <c r="G99" s="152" t="s">
        <v>2926</v>
      </c>
    </row>
    <row r="100" spans="1:7" ht="22.5" x14ac:dyDescent="0.2">
      <c r="A100" s="118" t="s">
        <v>2934</v>
      </c>
      <c r="B100" s="152" t="s">
        <v>2933</v>
      </c>
      <c r="C100" s="152" t="s">
        <v>2914</v>
      </c>
      <c r="D100" s="153" t="s">
        <v>529</v>
      </c>
      <c r="E100" s="152" t="s">
        <v>2919</v>
      </c>
      <c r="F100" s="152" t="s">
        <v>2927</v>
      </c>
      <c r="G100" s="152" t="s">
        <v>2928</v>
      </c>
    </row>
    <row r="101" spans="1:7" x14ac:dyDescent="0.25">
      <c r="A101" s="121"/>
      <c r="B101" s="123"/>
      <c r="C101" s="123"/>
      <c r="D101" s="124"/>
      <c r="E101" s="118"/>
      <c r="F101" s="134"/>
      <c r="G101" s="134"/>
    </row>
    <row r="102" spans="1:7" x14ac:dyDescent="0.2">
      <c r="A102" s="46" t="s">
        <v>24</v>
      </c>
      <c r="B102" s="46">
        <f>SUBTOTAL(103,TabelaEXP2.1[Številka projekta])</f>
        <v>66</v>
      </c>
      <c r="C102" s="27"/>
      <c r="D102" s="27"/>
      <c r="E102" s="111"/>
      <c r="F102" s="89"/>
      <c r="G102" s="89"/>
    </row>
    <row r="103" spans="1:7" x14ac:dyDescent="0.25">
      <c r="A103" s="46"/>
      <c r="B103" s="43"/>
      <c r="C103" s="27"/>
      <c r="D103" s="27"/>
      <c r="E103" s="111"/>
    </row>
    <row r="104" spans="1:7" ht="13.5" thickBot="1" x14ac:dyDescent="0.3">
      <c r="A104" s="59" t="s">
        <v>15</v>
      </c>
      <c r="B104" s="59"/>
      <c r="C104" s="59"/>
      <c r="D104" s="10"/>
      <c r="E104" s="11"/>
    </row>
    <row r="105" spans="1:7" ht="13.5" thickBot="1" x14ac:dyDescent="0.3">
      <c r="A105" s="66" t="s">
        <v>16</v>
      </c>
      <c r="B105" s="67" t="s">
        <v>17</v>
      </c>
      <c r="C105" s="67" t="s">
        <v>18</v>
      </c>
      <c r="D105" s="88" t="s">
        <v>2694</v>
      </c>
    </row>
    <row r="106" spans="1:7" x14ac:dyDescent="0.25">
      <c r="A106" s="45"/>
      <c r="B106" s="42"/>
      <c r="C106" s="32"/>
      <c r="D106" s="87"/>
    </row>
    <row r="107" spans="1:7" x14ac:dyDescent="0.25">
      <c r="A107" s="45"/>
      <c r="B107" s="42"/>
      <c r="C107" s="32"/>
      <c r="D107" s="87"/>
    </row>
    <row r="108" spans="1:7" x14ac:dyDescent="0.25">
      <c r="A108" s="45"/>
      <c r="B108" s="42"/>
      <c r="C108" s="32"/>
      <c r="D108" s="87"/>
    </row>
    <row r="109" spans="1:7" x14ac:dyDescent="0.25">
      <c r="A109" s="33" t="s">
        <v>24</v>
      </c>
      <c r="B109" s="44">
        <f>SUBTOTAL(109,TabelaEXP2.2[Strani])</f>
        <v>0</v>
      </c>
      <c r="C109" s="44">
        <f>SUBTOTAL(103,TabelaEXP2.2[Naslov])</f>
        <v>0</v>
      </c>
      <c r="D109" s="86"/>
    </row>
    <row r="110" spans="1:7" x14ac:dyDescent="0.25">
      <c r="A110" s="4"/>
      <c r="B110" s="4"/>
      <c r="C110" s="18"/>
      <c r="D110" s="4"/>
      <c r="E110" s="11"/>
    </row>
    <row r="111" spans="1:7" ht="13.5" thickBot="1" x14ac:dyDescent="0.3">
      <c r="A111" s="59" t="s">
        <v>19</v>
      </c>
      <c r="B111" s="59"/>
      <c r="C111" s="59"/>
      <c r="D111" s="21"/>
      <c r="E111" s="21"/>
    </row>
    <row r="112" spans="1:7" ht="13.5" thickBot="1" x14ac:dyDescent="0.3">
      <c r="A112" s="69" t="s">
        <v>16</v>
      </c>
      <c r="B112" s="70" t="s">
        <v>17</v>
      </c>
      <c r="C112" s="70" t="s">
        <v>18</v>
      </c>
      <c r="D112" s="91" t="s">
        <v>2694</v>
      </c>
      <c r="E112" s="21"/>
    </row>
    <row r="113" spans="1:5" x14ac:dyDescent="0.25">
      <c r="A113" s="5"/>
      <c r="B113" s="37"/>
      <c r="C113" s="8"/>
      <c r="D113" s="90"/>
      <c r="E113" s="21"/>
    </row>
    <row r="114" spans="1:5" x14ac:dyDescent="0.25">
      <c r="A114" s="5"/>
      <c r="B114" s="37"/>
      <c r="C114" s="8"/>
      <c r="D114" s="90"/>
      <c r="E114" s="21"/>
    </row>
    <row r="115" spans="1:5" x14ac:dyDescent="0.25">
      <c r="A115" s="5"/>
      <c r="B115" s="37"/>
      <c r="C115" s="8"/>
      <c r="D115" s="90"/>
      <c r="E115" s="21"/>
    </row>
    <row r="116" spans="1:5" x14ac:dyDescent="0.2">
      <c r="A116" s="25" t="s">
        <v>24</v>
      </c>
      <c r="B116" s="43">
        <f>SUBTOTAL(109,TabelaEXP2.3[Strani])</f>
        <v>0</v>
      </c>
      <c r="C116" s="43">
        <f>SUBTOTAL(103,TabelaEXP2.3[Naslov])</f>
        <v>0</v>
      </c>
      <c r="D116" s="89"/>
      <c r="E116" s="21"/>
    </row>
    <row r="117" spans="1:5" x14ac:dyDescent="0.25">
      <c r="A117" s="19"/>
      <c r="B117" s="20"/>
      <c r="C117" s="19"/>
      <c r="D117" s="21"/>
      <c r="E117" s="21"/>
    </row>
    <row r="118" spans="1:5" x14ac:dyDescent="0.25">
      <c r="A118" s="10" t="s">
        <v>59</v>
      </c>
      <c r="B118" s="20"/>
      <c r="C118" s="19"/>
      <c r="D118" s="21"/>
      <c r="E118" s="21"/>
    </row>
    <row r="119" spans="1:5" ht="13.5" thickBot="1" x14ac:dyDescent="0.3">
      <c r="A119" s="59" t="s">
        <v>60</v>
      </c>
      <c r="B119" s="59"/>
      <c r="C119" s="59"/>
      <c r="D119" s="22"/>
      <c r="E119" s="112"/>
    </row>
    <row r="120" spans="1:5" ht="13.5" thickBot="1" x14ac:dyDescent="0.3">
      <c r="A120" s="66" t="s">
        <v>16</v>
      </c>
      <c r="B120" s="67" t="s">
        <v>17</v>
      </c>
      <c r="C120" s="67" t="s">
        <v>18</v>
      </c>
      <c r="D120" s="88" t="s">
        <v>2694</v>
      </c>
      <c r="E120" s="112"/>
    </row>
    <row r="121" spans="1:5" x14ac:dyDescent="0.25">
      <c r="A121" s="45"/>
      <c r="B121" s="42"/>
      <c r="C121" s="32"/>
      <c r="D121" s="90"/>
      <c r="E121" s="112"/>
    </row>
    <row r="122" spans="1:5" x14ac:dyDescent="0.25">
      <c r="A122" s="45"/>
      <c r="B122" s="42"/>
      <c r="C122" s="32"/>
      <c r="D122" s="90"/>
      <c r="E122" s="112"/>
    </row>
    <row r="123" spans="1:5" x14ac:dyDescent="0.25">
      <c r="A123" s="45"/>
      <c r="B123" s="42"/>
      <c r="C123" s="32"/>
      <c r="D123" s="90"/>
      <c r="E123" s="112"/>
    </row>
    <row r="124" spans="1:5" x14ac:dyDescent="0.2">
      <c r="A124" s="25" t="s">
        <v>24</v>
      </c>
      <c r="B124" s="43">
        <f>SUBTOTAL(109,TabelaEXP3.1[Strani])</f>
        <v>0</v>
      </c>
      <c r="C124" s="43">
        <f>SUBTOTAL(103,TabelaEXP3.1[Naslov])</f>
        <v>0</v>
      </c>
      <c r="D124" s="89"/>
      <c r="E124" s="112"/>
    </row>
    <row r="125" spans="1:5" x14ac:dyDescent="0.25">
      <c r="A125" s="25"/>
      <c r="B125" s="25"/>
      <c r="C125" s="26"/>
      <c r="D125" s="22"/>
      <c r="E125" s="112"/>
    </row>
    <row r="126" spans="1:5" ht="13.5" thickBot="1" x14ac:dyDescent="0.3">
      <c r="A126" s="58" t="s">
        <v>324</v>
      </c>
      <c r="B126" s="58"/>
      <c r="C126" s="58"/>
      <c r="D126" s="58"/>
      <c r="E126" s="107"/>
    </row>
    <row r="127" spans="1:5" x14ac:dyDescent="0.25">
      <c r="A127" s="126" t="s">
        <v>16</v>
      </c>
      <c r="B127" s="127" t="s">
        <v>17</v>
      </c>
      <c r="C127" s="127" t="s">
        <v>18</v>
      </c>
      <c r="D127" s="128" t="s">
        <v>2694</v>
      </c>
      <c r="E127" s="11"/>
    </row>
    <row r="128" spans="1:5" ht="48" x14ac:dyDescent="0.25">
      <c r="A128" s="129" t="s">
        <v>720</v>
      </c>
      <c r="B128" s="124">
        <v>182</v>
      </c>
      <c r="C128" s="121" t="s">
        <v>721</v>
      </c>
      <c r="D128" s="130"/>
      <c r="E128" s="11"/>
    </row>
    <row r="129" spans="1:5" ht="48" x14ac:dyDescent="0.25">
      <c r="A129" s="129" t="s">
        <v>722</v>
      </c>
      <c r="B129" s="124">
        <v>3</v>
      </c>
      <c r="C129" s="121" t="s">
        <v>723</v>
      </c>
      <c r="D129" s="130"/>
      <c r="E129" s="11"/>
    </row>
    <row r="130" spans="1:5" ht="36" x14ac:dyDescent="0.25">
      <c r="A130" s="129" t="s">
        <v>724</v>
      </c>
      <c r="B130" s="124">
        <v>148</v>
      </c>
      <c r="C130" s="121" t="s">
        <v>725</v>
      </c>
      <c r="D130" s="130"/>
      <c r="E130" s="11"/>
    </row>
    <row r="131" spans="1:5" ht="36" x14ac:dyDescent="0.25">
      <c r="A131" s="129" t="s">
        <v>726</v>
      </c>
      <c r="B131" s="124">
        <v>49</v>
      </c>
      <c r="C131" s="121" t="s">
        <v>727</v>
      </c>
      <c r="D131" s="130"/>
      <c r="E131" s="11"/>
    </row>
    <row r="132" spans="1:5" ht="36" x14ac:dyDescent="0.25">
      <c r="A132" s="129" t="s">
        <v>728</v>
      </c>
      <c r="B132" s="124">
        <v>150</v>
      </c>
      <c r="C132" s="121" t="s">
        <v>729</v>
      </c>
      <c r="D132" s="130"/>
      <c r="E132" s="107"/>
    </row>
    <row r="133" spans="1:5" ht="36" x14ac:dyDescent="0.25">
      <c r="A133" s="129" t="s">
        <v>730</v>
      </c>
      <c r="B133" s="124">
        <v>85</v>
      </c>
      <c r="C133" s="121" t="s">
        <v>731</v>
      </c>
      <c r="D133" s="130"/>
      <c r="E133" s="11"/>
    </row>
    <row r="134" spans="1:5" ht="24" x14ac:dyDescent="0.25">
      <c r="A134" s="129" t="s">
        <v>732</v>
      </c>
      <c r="B134" s="124">
        <v>47</v>
      </c>
      <c r="C134" s="121" t="s">
        <v>733</v>
      </c>
      <c r="D134" s="130"/>
    </row>
    <row r="135" spans="1:5" x14ac:dyDescent="0.2">
      <c r="A135" s="25" t="s">
        <v>24</v>
      </c>
      <c r="B135" s="43">
        <f>SUBTOTAL(109,TabelaEXP3.2[Strani])</f>
        <v>664</v>
      </c>
      <c r="C135" s="43">
        <f>SUBTOTAL(103,TabelaEXP3.2[Naslov])</f>
        <v>7</v>
      </c>
      <c r="D135" s="89"/>
    </row>
    <row r="136" spans="1:5" x14ac:dyDescent="0.25">
      <c r="A136" s="25"/>
      <c r="B136" s="43"/>
      <c r="C136" s="43"/>
    </row>
    <row r="137" spans="1:5" ht="13.5" thickBot="1" x14ac:dyDescent="0.3">
      <c r="A137" s="60" t="s">
        <v>215</v>
      </c>
      <c r="B137" s="60"/>
      <c r="C137" s="60"/>
    </row>
    <row r="138" spans="1:5" ht="13.5" thickBot="1" x14ac:dyDescent="0.3">
      <c r="A138" s="67" t="s">
        <v>22</v>
      </c>
      <c r="B138" s="67" t="s">
        <v>65</v>
      </c>
      <c r="C138" s="66" t="s">
        <v>2797</v>
      </c>
      <c r="D138" s="93" t="s">
        <v>2694</v>
      </c>
    </row>
    <row r="139" spans="1:5" x14ac:dyDescent="0.25">
      <c r="A139" s="45"/>
      <c r="B139" s="32"/>
      <c r="C139" s="42"/>
      <c r="D139" s="90"/>
    </row>
    <row r="140" spans="1:5" x14ac:dyDescent="0.25">
      <c r="A140" s="45"/>
      <c r="B140" s="32"/>
      <c r="C140" s="42"/>
      <c r="D140" s="90"/>
    </row>
    <row r="141" spans="1:5" x14ac:dyDescent="0.25">
      <c r="A141" s="45"/>
      <c r="B141" s="32"/>
      <c r="C141" s="42"/>
      <c r="D141" s="90"/>
    </row>
    <row r="142" spans="1:5" x14ac:dyDescent="0.2">
      <c r="A142" s="30" t="s">
        <v>24</v>
      </c>
      <c r="B142" s="30">
        <f>SUBTOTAL(103,TabelaEXP4[TDT])</f>
        <v>0</v>
      </c>
      <c r="C142" s="30"/>
      <c r="D142" s="92"/>
    </row>
    <row r="143" spans="1:5" x14ac:dyDescent="0.25">
      <c r="A143" s="25"/>
      <c r="B143" s="27"/>
      <c r="C143" s="28"/>
    </row>
  </sheetData>
  <mergeCells count="15">
    <mergeCell ref="A5:B5"/>
    <mergeCell ref="C1:E1"/>
    <mergeCell ref="A2:B2"/>
    <mergeCell ref="C2:E2"/>
    <mergeCell ref="A3:B3"/>
    <mergeCell ref="A4:B4"/>
    <mergeCell ref="G18:H18"/>
    <mergeCell ref="A28:B28"/>
    <mergeCell ref="A29:B29"/>
    <mergeCell ref="A6:B6"/>
    <mergeCell ref="A7:B7"/>
    <mergeCell ref="A8:B8"/>
    <mergeCell ref="A10:C10"/>
    <mergeCell ref="C11:E11"/>
    <mergeCell ref="G12:H12"/>
  </mergeCells>
  <phoneticPr fontId="24" type="noConversion"/>
  <dataValidations count="7">
    <dataValidation type="list" allowBlank="1" showInputMessage="1" promptTitle="Izberi iz seznama" prompt="Iz spodnjega seznama izberi tujo organizacijo kateri pripada TDT" sqref="A14:A25" xr:uid="{2BF56D8F-1449-45F2-BA94-1A356D8BF0F8}">
      <formula1>Organizacije</formula1>
    </dataValidation>
    <dataValidation type="list" allowBlank="1" showInputMessage="1" showErrorMessage="1" promptTitle="Izberi iz seznama" prompt="Izberi trenutni status članstva znortaj tujega TDT" sqref="D14:D25" xr:uid="{8AEAECD4-B328-4486-A4E9-4D6E9888BF55}">
      <formula1>Status</formula1>
    </dataValidation>
    <dataValidation allowBlank="1" showInputMessage="1" promptTitle="Vnesi datum" prompt="Vnesi datum zadnje spremembe statusa članstva TDT" sqref="E14:E25" xr:uid="{A0AC2396-FE1F-4B88-B5BA-C95C15D3386B}"/>
    <dataValidation allowBlank="1" showInputMessage="1" showErrorMessage="1" promptTitle="Vnesi naslov tujega TDT" prompt="Vnesi originalni naslov tujega TDT" sqref="C14:C25" xr:uid="{4C179C25-B1F1-4299-8D10-579FE6934D3C}"/>
    <dataValidation allowBlank="1" showInputMessage="1" showErrorMessage="1" promptTitle="Vnesi oznako" prompt="Vnesi oznako Evropskega, mednarodnega ali Slovenskega TC, SC ali WG" sqref="B139:B141" xr:uid="{8AA1A208-DAC2-4EB1-B753-64B9AB2BBADB}"/>
    <dataValidation allowBlank="1" showInputMessage="1" showErrorMessage="1" promptTitle="Vnesi ime " prompt="Vpiši ime in priimek strokovnjaka oziroma TS" sqref="A139:A141" xr:uid="{CF4B9A1E-E0EF-4611-BC8F-E3A2B96F9939}"/>
    <dataValidation allowBlank="1" showInputMessage="1" showErrorMessage="1" promptTitle="Vnesi ime TDT" prompt="Vnesi celotno ime tujega TDT" sqref="C139:C141" xr:uid="{3E0E24F8-115C-4EE4-8AF6-E96F9A037787}"/>
  </dataValidations>
  <pageMargins left="0.25" right="0.25" top="0.25" bottom="0.25" header="0.5" footer="0.5"/>
  <pageSetup paperSize="9" orientation="landscape" r:id="rId1"/>
  <headerFooter alignWithMargins="0">
    <oddFooter>&amp;L&amp;C&amp;R</oddFooter>
  </headerFooter>
  <drawing r:id="rId2"/>
  <tableParts count="7">
    <tablePart r:id="rId3"/>
    <tablePart r:id="rId4"/>
    <tablePart r:id="rId5"/>
    <tablePart r:id="rId6"/>
    <tablePart r:id="rId7"/>
    <tablePart r:id="rId8"/>
    <tablePart r:id="rId9"/>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EF378-28C0-471A-B41B-060DE114E64C}">
  <sheetPr>
    <outlinePr summaryBelow="0" summaryRight="0"/>
  </sheetPr>
  <dimension ref="A1:M119"/>
  <sheetViews>
    <sheetView showGridLines="0" zoomScaleNormal="100" workbookViewId="0">
      <pane ySplit="1" topLeftCell="A98" activePane="bottomLeft" state="frozenSplit"/>
      <selection activeCell="A31" sqref="A31"/>
      <selection pane="bottomLeft" activeCell="A117" sqref="A117"/>
    </sheetView>
  </sheetViews>
  <sheetFormatPr defaultColWidth="9.140625" defaultRowHeight="12.75" x14ac:dyDescent="0.25"/>
  <cols>
    <col min="1" max="1" width="23.140625" style="3" customWidth="1"/>
    <col min="2" max="2" width="18.28515625" style="3" customWidth="1"/>
    <col min="3" max="3" width="38.7109375" style="3" customWidth="1"/>
    <col min="4" max="4" width="14.140625" style="3" bestFit="1" customWidth="1"/>
    <col min="5" max="5" width="43.7109375" style="3" customWidth="1"/>
    <col min="6" max="8" width="11.5703125" style="3" customWidth="1"/>
    <col min="9" max="9" width="3.5703125" style="3" customWidth="1"/>
    <col min="10" max="16384" width="9.140625" style="3"/>
  </cols>
  <sheetData>
    <row r="1" spans="1:13" ht="18.75" customHeight="1" x14ac:dyDescent="0.25">
      <c r="A1" s="1"/>
      <c r="B1" s="2"/>
      <c r="C1" s="306" t="s">
        <v>0</v>
      </c>
      <c r="D1" s="306"/>
      <c r="E1" s="306"/>
      <c r="F1" s="2"/>
      <c r="G1" s="1"/>
      <c r="H1" s="1"/>
    </row>
    <row r="2" spans="1:13" ht="13.5" customHeight="1" x14ac:dyDescent="0.25">
      <c r="A2" s="303" t="s">
        <v>1</v>
      </c>
      <c r="B2" s="303"/>
      <c r="C2" s="307" t="s">
        <v>736</v>
      </c>
      <c r="D2" s="307"/>
      <c r="E2" s="307"/>
      <c r="F2" s="1"/>
      <c r="G2" s="1"/>
      <c r="H2" s="1"/>
    </row>
    <row r="3" spans="1:13" x14ac:dyDescent="0.25">
      <c r="A3" s="303" t="s">
        <v>2</v>
      </c>
      <c r="B3" s="303"/>
      <c r="C3" s="5" t="s">
        <v>61</v>
      </c>
      <c r="D3" s="5"/>
      <c r="E3" s="5"/>
      <c r="F3" s="5"/>
      <c r="G3" s="1"/>
      <c r="H3" s="1"/>
    </row>
    <row r="4" spans="1:13" x14ac:dyDescent="0.25">
      <c r="A4" s="303" t="s">
        <v>3</v>
      </c>
      <c r="B4" s="303"/>
      <c r="C4" s="5" t="s">
        <v>734</v>
      </c>
      <c r="D4" s="5"/>
      <c r="E4" s="5"/>
      <c r="F4" s="5"/>
      <c r="G4" s="1"/>
      <c r="H4" s="1"/>
      <c r="J4" s="36"/>
      <c r="K4" s="10"/>
      <c r="L4" s="10"/>
      <c r="M4" s="10"/>
    </row>
    <row r="5" spans="1:13" x14ac:dyDescent="0.25">
      <c r="A5" s="303" t="s">
        <v>4</v>
      </c>
      <c r="B5" s="303"/>
      <c r="C5" s="6">
        <v>6</v>
      </c>
      <c r="D5" s="5"/>
      <c r="E5" s="5"/>
      <c r="F5" s="5"/>
      <c r="G5" s="1"/>
      <c r="H5" s="1"/>
      <c r="J5" s="36"/>
    </row>
    <row r="6" spans="1:13" x14ac:dyDescent="0.25">
      <c r="A6" s="303" t="s">
        <v>5</v>
      </c>
      <c r="B6" s="303"/>
      <c r="C6" s="6">
        <v>16</v>
      </c>
      <c r="D6" s="5"/>
      <c r="E6" s="5"/>
      <c r="F6" s="5"/>
      <c r="G6" s="1"/>
      <c r="H6" s="1"/>
    </row>
    <row r="7" spans="1:13" x14ac:dyDescent="0.25">
      <c r="A7" s="304" t="s">
        <v>62</v>
      </c>
      <c r="B7" s="304"/>
      <c r="C7" s="6">
        <v>5</v>
      </c>
      <c r="D7" s="5"/>
      <c r="E7" s="5"/>
      <c r="F7" s="5"/>
      <c r="G7" s="1"/>
      <c r="H7" s="1"/>
    </row>
    <row r="8" spans="1:13" x14ac:dyDescent="0.25">
      <c r="A8" s="304" t="s">
        <v>23</v>
      </c>
      <c r="B8" s="304"/>
      <c r="C8" s="6"/>
      <c r="D8" s="5"/>
      <c r="E8" s="5"/>
      <c r="F8" s="5"/>
      <c r="G8" s="1"/>
      <c r="H8" s="1"/>
    </row>
    <row r="9" spans="1:13" x14ac:dyDescent="0.25">
      <c r="A9" s="4"/>
      <c r="B9" s="4"/>
      <c r="C9" s="6"/>
      <c r="D9" s="5"/>
      <c r="E9" s="5"/>
      <c r="F9" s="5"/>
      <c r="G9" s="1"/>
      <c r="H9" s="1"/>
    </row>
    <row r="10" spans="1:13" x14ac:dyDescent="0.25">
      <c r="A10" s="305" t="s">
        <v>6</v>
      </c>
      <c r="B10" s="305"/>
      <c r="C10" s="305"/>
      <c r="D10" s="41"/>
      <c r="E10" s="41"/>
      <c r="F10" s="41"/>
      <c r="G10" s="1"/>
      <c r="H10" s="1"/>
    </row>
    <row r="11" spans="1:13" s="10" customFormat="1" ht="27.75" customHeight="1" x14ac:dyDescent="0.25">
      <c r="A11" s="7" t="s">
        <v>7</v>
      </c>
      <c r="B11" s="7"/>
      <c r="C11" s="301" t="s">
        <v>735</v>
      </c>
      <c r="D11" s="301"/>
      <c r="E11" s="301"/>
      <c r="F11" s="7"/>
      <c r="G11" s="9"/>
      <c r="H11" s="9"/>
    </row>
    <row r="12" spans="1:13" ht="12.75" customHeight="1" x14ac:dyDescent="0.25">
      <c r="A12" s="65" t="s">
        <v>8</v>
      </c>
      <c r="B12" s="24"/>
      <c r="C12" s="24"/>
      <c r="D12" s="24"/>
      <c r="E12" s="24"/>
      <c r="F12" s="24"/>
      <c r="G12" s="299"/>
      <c r="H12" s="299"/>
    </row>
    <row r="13" spans="1:13" s="10" customFormat="1" ht="24" x14ac:dyDescent="0.25">
      <c r="A13" s="79" t="s">
        <v>9</v>
      </c>
      <c r="B13" s="64" t="s">
        <v>63</v>
      </c>
      <c r="C13" s="79" t="s">
        <v>64</v>
      </c>
      <c r="D13" s="68" t="s">
        <v>10</v>
      </c>
      <c r="E13" s="83" t="s">
        <v>30</v>
      </c>
      <c r="F13" s="11"/>
    </row>
    <row r="14" spans="1:13" ht="24" x14ac:dyDescent="0.25">
      <c r="A14" s="80" t="s">
        <v>27</v>
      </c>
      <c r="B14" s="72" t="s">
        <v>737</v>
      </c>
      <c r="C14" s="62" t="s">
        <v>745</v>
      </c>
      <c r="D14" s="49" t="s">
        <v>39</v>
      </c>
      <c r="E14" s="84">
        <v>41155</v>
      </c>
      <c r="F14" s="12"/>
    </row>
    <row r="15" spans="1:13" x14ac:dyDescent="0.25">
      <c r="A15" s="80" t="s">
        <v>27</v>
      </c>
      <c r="B15" s="73" t="s">
        <v>738</v>
      </c>
      <c r="C15" s="62" t="s">
        <v>746</v>
      </c>
      <c r="D15" s="49" t="s">
        <v>40</v>
      </c>
      <c r="E15" s="84">
        <v>41155</v>
      </c>
      <c r="F15" s="12"/>
    </row>
    <row r="16" spans="1:13" x14ac:dyDescent="0.25">
      <c r="A16" s="80" t="s">
        <v>27</v>
      </c>
      <c r="B16" s="73" t="s">
        <v>739</v>
      </c>
      <c r="C16" s="62" t="s">
        <v>747</v>
      </c>
      <c r="D16" s="49" t="s">
        <v>39</v>
      </c>
      <c r="E16" s="84">
        <v>41155</v>
      </c>
      <c r="F16" s="14"/>
    </row>
    <row r="17" spans="1:9" x14ac:dyDescent="0.25">
      <c r="A17" s="80" t="s">
        <v>27</v>
      </c>
      <c r="B17" s="77" t="s">
        <v>740</v>
      </c>
      <c r="C17" s="62" t="s">
        <v>748</v>
      </c>
      <c r="D17" s="49" t="s">
        <v>40</v>
      </c>
      <c r="E17" s="84">
        <v>45310</v>
      </c>
      <c r="F17" s="14"/>
    </row>
    <row r="18" spans="1:9" ht="24" x14ac:dyDescent="0.25">
      <c r="A18" s="80" t="s">
        <v>27</v>
      </c>
      <c r="B18" s="52" t="s">
        <v>741</v>
      </c>
      <c r="C18" s="62" t="s">
        <v>749</v>
      </c>
      <c r="D18" s="49" t="s">
        <v>40</v>
      </c>
      <c r="E18" s="84">
        <v>41155</v>
      </c>
      <c r="F18" s="24"/>
      <c r="G18" s="299"/>
      <c r="H18" s="299"/>
    </row>
    <row r="19" spans="1:9" s="10" customFormat="1" x14ac:dyDescent="0.25">
      <c r="A19" s="80" t="s">
        <v>27</v>
      </c>
      <c r="B19" s="52" t="s">
        <v>742</v>
      </c>
      <c r="C19" s="62" t="s">
        <v>750</v>
      </c>
      <c r="D19" s="49" t="s">
        <v>39</v>
      </c>
      <c r="E19" s="84">
        <v>41155</v>
      </c>
      <c r="G19" s="15"/>
      <c r="H19" s="15"/>
      <c r="I19" s="15"/>
    </row>
    <row r="20" spans="1:9" ht="24" x14ac:dyDescent="0.25">
      <c r="A20" s="80" t="s">
        <v>27</v>
      </c>
      <c r="B20" s="52" t="s">
        <v>743</v>
      </c>
      <c r="C20" s="62" t="s">
        <v>751</v>
      </c>
      <c r="D20" s="49" t="s">
        <v>39</v>
      </c>
      <c r="E20" s="84">
        <v>45341</v>
      </c>
      <c r="F20" s="8"/>
      <c r="G20" s="17"/>
    </row>
    <row r="21" spans="1:9" ht="24" x14ac:dyDescent="0.25">
      <c r="A21" s="80" t="s">
        <v>26</v>
      </c>
      <c r="B21" s="52" t="s">
        <v>744</v>
      </c>
      <c r="C21" s="62" t="s">
        <v>745</v>
      </c>
      <c r="D21" s="49" t="s">
        <v>39</v>
      </c>
      <c r="E21" s="84">
        <v>41155</v>
      </c>
      <c r="F21" s="8"/>
      <c r="G21" s="17"/>
    </row>
    <row r="22" spans="1:9" s="38" customFormat="1" x14ac:dyDescent="0.25">
      <c r="A22" s="81" t="s">
        <v>24</v>
      </c>
      <c r="B22" s="82">
        <f>SUBTOTAL(103,TabelaFGA1[Oznaka tujega TC, SC])</f>
        <v>8</v>
      </c>
      <c r="C22" s="52"/>
      <c r="D22" s="52"/>
      <c r="E22" s="85"/>
      <c r="F22" s="8"/>
      <c r="G22" s="35"/>
    </row>
    <row r="23" spans="1:9" s="38" customFormat="1" x14ac:dyDescent="0.25">
      <c r="A23" s="50"/>
      <c r="B23" s="51"/>
      <c r="C23" s="52"/>
      <c r="D23" s="52"/>
      <c r="E23" s="53"/>
      <c r="F23" s="8"/>
      <c r="G23" s="35"/>
    </row>
    <row r="24" spans="1:9" x14ac:dyDescent="0.25">
      <c r="A24" s="300" t="s">
        <v>58</v>
      </c>
      <c r="B24" s="300"/>
      <c r="C24" s="40"/>
      <c r="D24" s="40"/>
      <c r="E24" s="40"/>
      <c r="F24" s="8"/>
      <c r="G24" s="17"/>
    </row>
    <row r="25" spans="1:9" x14ac:dyDescent="0.25">
      <c r="A25" s="302" t="s">
        <v>11</v>
      </c>
      <c r="B25" s="302"/>
      <c r="C25" s="7"/>
      <c r="D25" s="7"/>
      <c r="E25" s="7"/>
      <c r="F25" s="8"/>
      <c r="G25" s="17"/>
    </row>
    <row r="26" spans="1:9" x14ac:dyDescent="0.25">
      <c r="A26" s="39" t="s">
        <v>3413</v>
      </c>
      <c r="B26" s="39"/>
      <c r="C26" s="39"/>
      <c r="D26" s="39"/>
      <c r="E26" s="39"/>
      <c r="F26" s="8"/>
      <c r="G26" s="17"/>
    </row>
    <row r="27" spans="1:9" x14ac:dyDescent="0.25">
      <c r="A27" s="42" t="s">
        <v>2690</v>
      </c>
      <c r="B27" s="42" t="s">
        <v>2691</v>
      </c>
      <c r="C27" s="42" t="s">
        <v>16</v>
      </c>
      <c r="D27" s="42" t="s">
        <v>57</v>
      </c>
      <c r="E27" s="42" t="s">
        <v>18</v>
      </c>
      <c r="F27" s="8"/>
      <c r="G27" s="17"/>
    </row>
    <row r="28" spans="1:9" ht="48" x14ac:dyDescent="0.25">
      <c r="A28" s="32" t="s">
        <v>3414</v>
      </c>
      <c r="B28" s="42" t="s">
        <v>3415</v>
      </c>
      <c r="C28" s="32" t="s">
        <v>3198</v>
      </c>
      <c r="D28" s="32" t="s">
        <v>1848</v>
      </c>
      <c r="E28" s="32" t="s">
        <v>755</v>
      </c>
      <c r="F28" s="8"/>
      <c r="G28" s="17"/>
    </row>
    <row r="29" spans="1:9" s="10" customFormat="1" ht="48" x14ac:dyDescent="0.25">
      <c r="A29" s="32" t="s">
        <v>3414</v>
      </c>
      <c r="B29" s="42" t="s">
        <v>3416</v>
      </c>
      <c r="C29" s="32" t="s">
        <v>3417</v>
      </c>
      <c r="D29" s="32" t="s">
        <v>32</v>
      </c>
      <c r="E29" s="32" t="s">
        <v>774</v>
      </c>
      <c r="F29" s="11"/>
      <c r="G29" s="11"/>
      <c r="H29" s="11"/>
    </row>
    <row r="30" spans="1:9" ht="48" x14ac:dyDescent="0.25">
      <c r="A30" s="32" t="s">
        <v>3414</v>
      </c>
      <c r="B30" s="42" t="s">
        <v>3418</v>
      </c>
      <c r="C30" s="32" t="s">
        <v>3419</v>
      </c>
      <c r="D30" s="32" t="s">
        <v>32</v>
      </c>
      <c r="E30" s="32" t="s">
        <v>775</v>
      </c>
      <c r="F30" s="4"/>
    </row>
    <row r="31" spans="1:9" ht="48" x14ac:dyDescent="0.25">
      <c r="A31" s="32" t="s">
        <v>3414</v>
      </c>
      <c r="B31" s="42" t="s">
        <v>3420</v>
      </c>
      <c r="C31" s="32" t="s">
        <v>3421</v>
      </c>
      <c r="D31" s="32" t="s">
        <v>32</v>
      </c>
      <c r="E31" s="32" t="s">
        <v>770</v>
      </c>
    </row>
    <row r="32" spans="1:9" ht="48" x14ac:dyDescent="0.25">
      <c r="A32" s="32" t="s">
        <v>3414</v>
      </c>
      <c r="B32" s="42" t="s">
        <v>3422</v>
      </c>
      <c r="C32" s="32" t="s">
        <v>3423</v>
      </c>
      <c r="D32" s="32" t="s">
        <v>32</v>
      </c>
      <c r="E32" s="32" t="s">
        <v>777</v>
      </c>
    </row>
    <row r="33" spans="1:8" ht="48" x14ac:dyDescent="0.25">
      <c r="A33" s="32" t="s">
        <v>3414</v>
      </c>
      <c r="B33" s="42" t="s">
        <v>3424</v>
      </c>
      <c r="C33" s="32" t="s">
        <v>3425</v>
      </c>
      <c r="D33" s="32" t="s">
        <v>32</v>
      </c>
      <c r="E33" s="32" t="s">
        <v>776</v>
      </c>
    </row>
    <row r="34" spans="1:8" ht="48" x14ac:dyDescent="0.25">
      <c r="A34" s="32" t="s">
        <v>3414</v>
      </c>
      <c r="B34" s="42" t="s">
        <v>3426</v>
      </c>
      <c r="C34" s="32" t="s">
        <v>3427</v>
      </c>
      <c r="D34" s="32" t="s">
        <v>32</v>
      </c>
      <c r="E34" s="32" t="s">
        <v>767</v>
      </c>
    </row>
    <row r="35" spans="1:8" ht="48" x14ac:dyDescent="0.25">
      <c r="A35" s="32" t="s">
        <v>3414</v>
      </c>
      <c r="B35" s="42" t="s">
        <v>3428</v>
      </c>
      <c r="C35" s="32" t="s">
        <v>3429</v>
      </c>
      <c r="D35" s="32" t="s">
        <v>32</v>
      </c>
      <c r="E35" s="32" t="s">
        <v>760</v>
      </c>
    </row>
    <row r="36" spans="1:8" ht="48" x14ac:dyDescent="0.25">
      <c r="A36" s="32" t="s">
        <v>3414</v>
      </c>
      <c r="B36" s="42" t="s">
        <v>3430</v>
      </c>
      <c r="C36" s="32" t="s">
        <v>3431</v>
      </c>
      <c r="D36" s="32" t="s">
        <v>32</v>
      </c>
      <c r="E36" s="32" t="s">
        <v>763</v>
      </c>
      <c r="F36" s="4"/>
    </row>
    <row r="37" spans="1:8" ht="48" x14ac:dyDescent="0.25">
      <c r="A37" s="32" t="s">
        <v>3414</v>
      </c>
      <c r="B37" s="42" t="s">
        <v>3432</v>
      </c>
      <c r="C37" s="32" t="s">
        <v>3433</v>
      </c>
      <c r="D37" s="32" t="s">
        <v>32</v>
      </c>
      <c r="E37" s="32" t="s">
        <v>768</v>
      </c>
      <c r="F37" s="4"/>
    </row>
    <row r="38" spans="1:8" s="20" customFormat="1" ht="48" x14ac:dyDescent="0.25">
      <c r="A38" s="32" t="s">
        <v>3414</v>
      </c>
      <c r="B38" s="42" t="s">
        <v>3434</v>
      </c>
      <c r="C38" s="32" t="s">
        <v>3435</v>
      </c>
      <c r="D38" s="32" t="s">
        <v>32</v>
      </c>
      <c r="E38" s="32" t="s">
        <v>769</v>
      </c>
      <c r="F38" s="21"/>
      <c r="G38" s="21"/>
      <c r="H38" s="21"/>
    </row>
    <row r="39" spans="1:8" s="20" customFormat="1" ht="48" x14ac:dyDescent="0.25">
      <c r="A39" s="32" t="s">
        <v>3414</v>
      </c>
      <c r="B39" s="42" t="s">
        <v>3436</v>
      </c>
      <c r="C39" s="32" t="s">
        <v>3437</v>
      </c>
      <c r="D39" s="32" t="s">
        <v>32</v>
      </c>
      <c r="E39" s="32" t="s">
        <v>773</v>
      </c>
      <c r="F39" s="21"/>
      <c r="G39" s="21"/>
      <c r="H39" s="21"/>
    </row>
    <row r="40" spans="1:8" s="20" customFormat="1" ht="48" x14ac:dyDescent="0.25">
      <c r="A40" s="32" t="s">
        <v>3414</v>
      </c>
      <c r="B40" s="42" t="s">
        <v>3438</v>
      </c>
      <c r="C40" s="32" t="s">
        <v>3439</v>
      </c>
      <c r="D40" s="32" t="s">
        <v>32</v>
      </c>
      <c r="E40" s="32" t="s">
        <v>771</v>
      </c>
      <c r="F40" s="21"/>
      <c r="G40" s="21"/>
      <c r="H40" s="21"/>
    </row>
    <row r="41" spans="1:8" s="20" customFormat="1" ht="48" x14ac:dyDescent="0.25">
      <c r="A41" s="32" t="s">
        <v>3414</v>
      </c>
      <c r="B41" s="42" t="s">
        <v>3440</v>
      </c>
      <c r="C41" s="32" t="s">
        <v>3441</v>
      </c>
      <c r="D41" s="32" t="s">
        <v>32</v>
      </c>
      <c r="E41" s="32" t="s">
        <v>758</v>
      </c>
      <c r="F41" s="21"/>
      <c r="G41" s="21"/>
      <c r="H41" s="21"/>
    </row>
    <row r="42" spans="1:8" s="20" customFormat="1" ht="48" x14ac:dyDescent="0.25">
      <c r="A42" s="32" t="s">
        <v>3414</v>
      </c>
      <c r="B42" s="42" t="s">
        <v>3442</v>
      </c>
      <c r="C42" s="32" t="s">
        <v>3443</v>
      </c>
      <c r="D42" s="32" t="s">
        <v>32</v>
      </c>
      <c r="E42" s="32" t="s">
        <v>752</v>
      </c>
      <c r="F42" s="21"/>
      <c r="G42" s="21"/>
      <c r="H42" s="21"/>
    </row>
    <row r="43" spans="1:8" s="20" customFormat="1" ht="48" x14ac:dyDescent="0.25">
      <c r="A43" s="32" t="s">
        <v>3414</v>
      </c>
      <c r="B43" s="42" t="s">
        <v>3444</v>
      </c>
      <c r="C43" s="32" t="s">
        <v>3445</v>
      </c>
      <c r="D43" s="32" t="s">
        <v>32</v>
      </c>
      <c r="E43" s="32" t="s">
        <v>3446</v>
      </c>
      <c r="F43" s="21"/>
      <c r="G43" s="21"/>
      <c r="H43" s="21"/>
    </row>
    <row r="44" spans="1:8" ht="48" x14ac:dyDescent="0.25">
      <c r="A44" s="32" t="s">
        <v>3414</v>
      </c>
      <c r="B44" s="42" t="s">
        <v>3447</v>
      </c>
      <c r="C44" s="32" t="s">
        <v>3448</v>
      </c>
      <c r="D44" s="32" t="s">
        <v>32</v>
      </c>
      <c r="E44" s="32" t="s">
        <v>753</v>
      </c>
      <c r="F44" s="22"/>
      <c r="G44" s="23"/>
      <c r="H44" s="23"/>
    </row>
    <row r="45" spans="1:8" ht="48" x14ac:dyDescent="0.25">
      <c r="A45" s="32" t="s">
        <v>3414</v>
      </c>
      <c r="B45" s="42" t="s">
        <v>3449</v>
      </c>
      <c r="C45" s="32" t="s">
        <v>3450</v>
      </c>
      <c r="D45" s="32" t="s">
        <v>32</v>
      </c>
      <c r="E45" s="32" t="s">
        <v>754</v>
      </c>
      <c r="F45" s="22"/>
      <c r="G45" s="23"/>
      <c r="H45" s="23"/>
    </row>
    <row r="46" spans="1:8" ht="48" x14ac:dyDescent="0.25">
      <c r="A46" s="32" t="s">
        <v>3414</v>
      </c>
      <c r="B46" s="42" t="s">
        <v>3451</v>
      </c>
      <c r="C46" s="32" t="s">
        <v>3452</v>
      </c>
      <c r="D46" s="32" t="s">
        <v>32</v>
      </c>
      <c r="E46" s="32" t="s">
        <v>3453</v>
      </c>
      <c r="F46" s="22"/>
      <c r="G46" s="23"/>
      <c r="H46" s="23"/>
    </row>
    <row r="47" spans="1:8" ht="48" x14ac:dyDescent="0.25">
      <c r="A47" s="32" t="s">
        <v>3414</v>
      </c>
      <c r="B47" s="42" t="s">
        <v>3454</v>
      </c>
      <c r="C47" s="32" t="s">
        <v>3455</v>
      </c>
      <c r="D47" s="32" t="s">
        <v>32</v>
      </c>
      <c r="E47" s="32" t="s">
        <v>3456</v>
      </c>
      <c r="F47" s="22"/>
      <c r="G47" s="23"/>
      <c r="H47" s="23"/>
    </row>
    <row r="48" spans="1:8" ht="48" x14ac:dyDescent="0.25">
      <c r="A48" s="32" t="s">
        <v>3414</v>
      </c>
      <c r="B48" s="42" t="s">
        <v>3457</v>
      </c>
      <c r="C48" s="32" t="s">
        <v>3458</v>
      </c>
      <c r="D48" s="32" t="s">
        <v>32</v>
      </c>
      <c r="E48" s="32" t="s">
        <v>3459</v>
      </c>
      <c r="F48" s="22"/>
      <c r="G48" s="23"/>
      <c r="H48" s="23"/>
    </row>
    <row r="49" spans="1:8" ht="48" x14ac:dyDescent="0.25">
      <c r="A49" s="32" t="s">
        <v>3414</v>
      </c>
      <c r="B49" s="42" t="s">
        <v>3460</v>
      </c>
      <c r="C49" s="32" t="s">
        <v>3461</v>
      </c>
      <c r="D49" s="32" t="s">
        <v>32</v>
      </c>
      <c r="E49" s="32" t="s">
        <v>3462</v>
      </c>
      <c r="F49" s="22"/>
      <c r="G49" s="23"/>
      <c r="H49" s="23"/>
    </row>
    <row r="50" spans="1:8" ht="48" x14ac:dyDescent="0.25">
      <c r="A50" s="32" t="s">
        <v>3414</v>
      </c>
      <c r="B50" s="42" t="s">
        <v>3463</v>
      </c>
      <c r="C50" s="32" t="s">
        <v>3464</v>
      </c>
      <c r="D50" s="32" t="s">
        <v>32</v>
      </c>
      <c r="E50" s="32" t="s">
        <v>3465</v>
      </c>
      <c r="F50" s="22"/>
      <c r="G50" s="23"/>
      <c r="H50" s="23"/>
    </row>
    <row r="51" spans="1:8" ht="48" x14ac:dyDescent="0.25">
      <c r="A51" s="32" t="s">
        <v>3414</v>
      </c>
      <c r="B51" s="42" t="s">
        <v>3466</v>
      </c>
      <c r="C51" s="32" t="s">
        <v>3467</v>
      </c>
      <c r="D51" s="32" t="s">
        <v>32</v>
      </c>
      <c r="E51" s="32" t="s">
        <v>3468</v>
      </c>
      <c r="F51" s="22"/>
      <c r="G51" s="23"/>
      <c r="H51" s="23"/>
    </row>
    <row r="52" spans="1:8" ht="48" x14ac:dyDescent="0.25">
      <c r="A52" s="32" t="s">
        <v>3414</v>
      </c>
      <c r="B52" s="42" t="s">
        <v>3469</v>
      </c>
      <c r="C52" s="32" t="s">
        <v>3470</v>
      </c>
      <c r="D52" s="32" t="s">
        <v>32</v>
      </c>
      <c r="E52" s="32" t="s">
        <v>766</v>
      </c>
      <c r="F52" s="5"/>
    </row>
    <row r="53" spans="1:8" ht="48" x14ac:dyDescent="0.25">
      <c r="A53" s="32" t="s">
        <v>3414</v>
      </c>
      <c r="B53" s="42" t="s">
        <v>3471</v>
      </c>
      <c r="C53" s="32" t="s">
        <v>3472</v>
      </c>
      <c r="D53" s="32" t="s">
        <v>32</v>
      </c>
      <c r="E53" s="32" t="s">
        <v>3473</v>
      </c>
      <c r="F53" s="16"/>
    </row>
    <row r="54" spans="1:8" ht="48" x14ac:dyDescent="0.25">
      <c r="A54" s="32" t="s">
        <v>3414</v>
      </c>
      <c r="B54" s="42" t="s">
        <v>3474</v>
      </c>
      <c r="C54" s="32" t="s">
        <v>3475</v>
      </c>
      <c r="D54" s="32" t="s">
        <v>32</v>
      </c>
      <c r="E54" s="32" t="s">
        <v>3476</v>
      </c>
    </row>
    <row r="55" spans="1:8" ht="48" x14ac:dyDescent="0.25">
      <c r="A55" s="32" t="s">
        <v>3414</v>
      </c>
      <c r="B55" s="42" t="s">
        <v>3477</v>
      </c>
      <c r="C55" s="32" t="s">
        <v>3478</v>
      </c>
      <c r="D55" s="32" t="s">
        <v>32</v>
      </c>
      <c r="E55" s="32" t="s">
        <v>3479</v>
      </c>
    </row>
    <row r="56" spans="1:8" ht="48" x14ac:dyDescent="0.25">
      <c r="A56" s="32" t="s">
        <v>3414</v>
      </c>
      <c r="B56" s="42" t="s">
        <v>3480</v>
      </c>
      <c r="C56" s="32" t="s">
        <v>3481</v>
      </c>
      <c r="D56" s="32" t="s">
        <v>32</v>
      </c>
      <c r="E56" s="32" t="s">
        <v>3482</v>
      </c>
    </row>
    <row r="57" spans="1:8" ht="48" x14ac:dyDescent="0.25">
      <c r="A57" s="32" t="s">
        <v>3414</v>
      </c>
      <c r="B57" s="42" t="s">
        <v>3483</v>
      </c>
      <c r="C57" s="32" t="s">
        <v>3484</v>
      </c>
      <c r="D57" s="32" t="s">
        <v>32</v>
      </c>
      <c r="E57" s="32" t="s">
        <v>3485</v>
      </c>
    </row>
    <row r="58" spans="1:8" ht="48" x14ac:dyDescent="0.25">
      <c r="A58" s="32" t="s">
        <v>3414</v>
      </c>
      <c r="B58" s="42" t="s">
        <v>3486</v>
      </c>
      <c r="C58" s="32" t="s">
        <v>3487</v>
      </c>
      <c r="D58" s="32" t="s">
        <v>623</v>
      </c>
      <c r="E58" s="32" t="s">
        <v>3488</v>
      </c>
    </row>
    <row r="59" spans="1:8" ht="48" x14ac:dyDescent="0.25">
      <c r="A59" s="32" t="s">
        <v>3414</v>
      </c>
      <c r="B59" s="42" t="s">
        <v>3489</v>
      </c>
      <c r="C59" s="32" t="s">
        <v>3490</v>
      </c>
      <c r="D59" s="32" t="s">
        <v>45</v>
      </c>
      <c r="E59" s="32" t="s">
        <v>757</v>
      </c>
      <c r="F59" s="16"/>
    </row>
    <row r="60" spans="1:8" ht="48" x14ac:dyDescent="0.25">
      <c r="A60" s="32" t="s">
        <v>3414</v>
      </c>
      <c r="B60" s="42" t="s">
        <v>3491</v>
      </c>
      <c r="C60" s="32" t="s">
        <v>3492</v>
      </c>
      <c r="D60" s="32" t="s">
        <v>45</v>
      </c>
      <c r="E60" s="32" t="s">
        <v>759</v>
      </c>
      <c r="F60" s="16"/>
    </row>
    <row r="61" spans="1:8" ht="48" x14ac:dyDescent="0.25">
      <c r="A61" s="32" t="s">
        <v>3414</v>
      </c>
      <c r="B61" s="42" t="s">
        <v>3493</v>
      </c>
      <c r="C61" s="32" t="s">
        <v>3494</v>
      </c>
      <c r="D61" s="32" t="s">
        <v>139</v>
      </c>
      <c r="E61" s="32" t="s">
        <v>761</v>
      </c>
    </row>
    <row r="62" spans="1:8" ht="48" x14ac:dyDescent="0.25">
      <c r="A62" s="32" t="s">
        <v>3414</v>
      </c>
      <c r="B62" s="42" t="s">
        <v>3495</v>
      </c>
      <c r="C62" s="32" t="s">
        <v>3496</v>
      </c>
      <c r="D62" s="32" t="s">
        <v>139</v>
      </c>
      <c r="E62" s="32" t="s">
        <v>772</v>
      </c>
    </row>
    <row r="63" spans="1:8" ht="48" x14ac:dyDescent="0.25">
      <c r="A63" s="32" t="s">
        <v>3414</v>
      </c>
      <c r="B63" s="42" t="s">
        <v>3497</v>
      </c>
      <c r="C63" s="32" t="s">
        <v>3498</v>
      </c>
      <c r="D63" s="32" t="s">
        <v>139</v>
      </c>
      <c r="E63" s="32" t="s">
        <v>762</v>
      </c>
    </row>
    <row r="64" spans="1:8" ht="48" x14ac:dyDescent="0.25">
      <c r="A64" s="32" t="s">
        <v>3414</v>
      </c>
      <c r="B64" s="42" t="s">
        <v>3499</v>
      </c>
      <c r="C64" s="32" t="s">
        <v>3500</v>
      </c>
      <c r="D64" s="32" t="s">
        <v>139</v>
      </c>
      <c r="E64" s="32" t="s">
        <v>764</v>
      </c>
    </row>
    <row r="65" spans="1:6" ht="48" x14ac:dyDescent="0.25">
      <c r="A65" s="32" t="s">
        <v>3414</v>
      </c>
      <c r="B65" s="42" t="s">
        <v>3501</v>
      </c>
      <c r="C65" s="32" t="s">
        <v>3502</v>
      </c>
      <c r="D65" s="32" t="s">
        <v>139</v>
      </c>
      <c r="E65" s="32" t="s">
        <v>3465</v>
      </c>
    </row>
    <row r="66" spans="1:6" ht="48" x14ac:dyDescent="0.25">
      <c r="A66" s="32" t="s">
        <v>3414</v>
      </c>
      <c r="B66" s="42" t="s">
        <v>3503</v>
      </c>
      <c r="C66" s="32" t="s">
        <v>3504</v>
      </c>
      <c r="D66" s="32" t="s">
        <v>139</v>
      </c>
      <c r="E66" s="32" t="s">
        <v>778</v>
      </c>
      <c r="F66" s="5"/>
    </row>
    <row r="67" spans="1:6" ht="48" x14ac:dyDescent="0.25">
      <c r="A67" s="32" t="s">
        <v>3414</v>
      </c>
      <c r="B67" s="42" t="s">
        <v>3505</v>
      </c>
      <c r="C67" s="32" t="s">
        <v>3506</v>
      </c>
      <c r="D67" s="32" t="s">
        <v>139</v>
      </c>
      <c r="E67" s="32" t="s">
        <v>3507</v>
      </c>
    </row>
    <row r="68" spans="1:6" ht="48" x14ac:dyDescent="0.25">
      <c r="A68" s="32" t="s">
        <v>3414</v>
      </c>
      <c r="B68" s="42" t="s">
        <v>3508</v>
      </c>
      <c r="C68" s="32" t="s">
        <v>3509</v>
      </c>
      <c r="D68" s="32" t="s">
        <v>452</v>
      </c>
      <c r="E68" s="32" t="s">
        <v>756</v>
      </c>
    </row>
    <row r="69" spans="1:6" ht="48" x14ac:dyDescent="0.25">
      <c r="A69" s="32" t="s">
        <v>3414</v>
      </c>
      <c r="B69" s="42" t="s">
        <v>3510</v>
      </c>
      <c r="C69" s="32" t="s">
        <v>3511</v>
      </c>
      <c r="D69" s="32" t="s">
        <v>452</v>
      </c>
      <c r="E69" s="32" t="s">
        <v>758</v>
      </c>
    </row>
    <row r="70" spans="1:6" ht="48" x14ac:dyDescent="0.25">
      <c r="A70" s="32" t="s">
        <v>3414</v>
      </c>
      <c r="B70" s="42" t="s">
        <v>3512</v>
      </c>
      <c r="C70" s="32" t="s">
        <v>3513</v>
      </c>
      <c r="D70" s="32" t="s">
        <v>580</v>
      </c>
      <c r="E70" s="32" t="s">
        <v>765</v>
      </c>
    </row>
    <row r="71" spans="1:6" ht="48" x14ac:dyDescent="0.25">
      <c r="A71" s="32" t="s">
        <v>3414</v>
      </c>
      <c r="B71" s="42" t="s">
        <v>3514</v>
      </c>
      <c r="C71" s="32" t="s">
        <v>3515</v>
      </c>
      <c r="D71" s="32" t="s">
        <v>580</v>
      </c>
      <c r="E71" s="32" t="s">
        <v>779</v>
      </c>
    </row>
    <row r="72" spans="1:6" x14ac:dyDescent="0.25">
      <c r="A72" s="46" t="s">
        <v>24</v>
      </c>
      <c r="B72" s="46">
        <f>SUBTOTAL(103,TabelaFGA2.1[Številka projekta])</f>
        <v>44</v>
      </c>
      <c r="C72" s="27"/>
      <c r="D72" s="27"/>
      <c r="E72" s="43"/>
    </row>
    <row r="73" spans="1:6" x14ac:dyDescent="0.25">
      <c r="A73" s="46"/>
      <c r="B73" s="43"/>
      <c r="C73" s="27"/>
      <c r="D73" s="27"/>
      <c r="E73" s="43"/>
    </row>
    <row r="74" spans="1:6" ht="13.5" thickBot="1" x14ac:dyDescent="0.3">
      <c r="A74" s="59" t="s">
        <v>15</v>
      </c>
      <c r="B74" s="59"/>
      <c r="C74" s="59"/>
      <c r="D74" s="10"/>
      <c r="E74" s="4"/>
    </row>
    <row r="75" spans="1:6" ht="13.5" thickBot="1" x14ac:dyDescent="0.3">
      <c r="A75" s="66" t="s">
        <v>16</v>
      </c>
      <c r="B75" s="67" t="s">
        <v>17</v>
      </c>
      <c r="C75" s="67" t="s">
        <v>18</v>
      </c>
      <c r="D75" s="88" t="s">
        <v>2694</v>
      </c>
    </row>
    <row r="76" spans="1:6" x14ac:dyDescent="0.25">
      <c r="A76" s="45"/>
      <c r="B76" s="42"/>
      <c r="C76" s="32"/>
      <c r="D76" s="87"/>
    </row>
    <row r="77" spans="1:6" x14ac:dyDescent="0.25">
      <c r="A77" s="45"/>
      <c r="B77" s="42"/>
      <c r="C77" s="32"/>
      <c r="D77" s="87"/>
    </row>
    <row r="78" spans="1:6" x14ac:dyDescent="0.25">
      <c r="A78" s="45"/>
      <c r="B78" s="42"/>
      <c r="C78" s="32"/>
      <c r="D78" s="87"/>
    </row>
    <row r="79" spans="1:6" x14ac:dyDescent="0.25">
      <c r="A79" s="33" t="s">
        <v>24</v>
      </c>
      <c r="B79" s="44">
        <f>SUBTOTAL(109,TabelaFGA2.2[Strani])</f>
        <v>0</v>
      </c>
      <c r="C79" s="44">
        <f>SUBTOTAL(103,TabelaFGA2.2[Naslov])</f>
        <v>0</v>
      </c>
      <c r="D79" s="86"/>
    </row>
    <row r="80" spans="1:6" x14ac:dyDescent="0.25">
      <c r="A80" s="4"/>
      <c r="B80" s="4"/>
      <c r="C80" s="18"/>
      <c r="D80" s="4"/>
      <c r="E80" s="4"/>
    </row>
    <row r="81" spans="1:5" ht="13.5" thickBot="1" x14ac:dyDescent="0.3">
      <c r="A81" s="59" t="s">
        <v>19</v>
      </c>
      <c r="B81" s="59"/>
      <c r="C81" s="59"/>
      <c r="D81" s="21"/>
      <c r="E81" s="21"/>
    </row>
    <row r="82" spans="1:5" ht="13.5" thickBot="1" x14ac:dyDescent="0.3">
      <c r="A82" s="69" t="s">
        <v>16</v>
      </c>
      <c r="B82" s="70" t="s">
        <v>17</v>
      </c>
      <c r="C82" s="70" t="s">
        <v>18</v>
      </c>
      <c r="D82" s="91" t="s">
        <v>2694</v>
      </c>
      <c r="E82" s="21"/>
    </row>
    <row r="83" spans="1:5" x14ac:dyDescent="0.25">
      <c r="A83" s="5"/>
      <c r="B83" s="37"/>
      <c r="C83" s="8"/>
      <c r="D83" s="90"/>
      <c r="E83" s="21"/>
    </row>
    <row r="84" spans="1:5" x14ac:dyDescent="0.25">
      <c r="A84" s="5"/>
      <c r="B84" s="37"/>
      <c r="C84" s="8"/>
      <c r="D84" s="90"/>
      <c r="E84" s="21"/>
    </row>
    <row r="85" spans="1:5" x14ac:dyDescent="0.25">
      <c r="A85" s="5"/>
      <c r="B85" s="37"/>
      <c r="C85" s="8"/>
      <c r="D85" s="90"/>
      <c r="E85" s="21"/>
    </row>
    <row r="86" spans="1:5" x14ac:dyDescent="0.2">
      <c r="A86" s="25" t="s">
        <v>24</v>
      </c>
      <c r="B86" s="43">
        <f>SUBTOTAL(109,TabelaFGA2.3[Strani])</f>
        <v>0</v>
      </c>
      <c r="C86" s="43">
        <f>SUBTOTAL(103,TabelaFGA2.3[Naslov])</f>
        <v>0</v>
      </c>
      <c r="D86" s="89"/>
      <c r="E86" s="21"/>
    </row>
    <row r="87" spans="1:5" x14ac:dyDescent="0.25">
      <c r="A87" s="19"/>
      <c r="B87" s="20"/>
      <c r="C87" s="19"/>
      <c r="D87" s="21"/>
      <c r="E87" s="21"/>
    </row>
    <row r="88" spans="1:5" x14ac:dyDescent="0.25">
      <c r="A88" s="10" t="s">
        <v>59</v>
      </c>
      <c r="B88" s="20"/>
      <c r="C88" s="19"/>
      <c r="D88" s="21"/>
      <c r="E88" s="21"/>
    </row>
    <row r="89" spans="1:5" ht="13.5" thickBot="1" x14ac:dyDescent="0.3">
      <c r="A89" s="59" t="s">
        <v>60</v>
      </c>
      <c r="B89" s="59"/>
      <c r="C89" s="59"/>
      <c r="D89" s="22"/>
      <c r="E89" s="22"/>
    </row>
    <row r="90" spans="1:5" ht="13.5" thickBot="1" x14ac:dyDescent="0.3">
      <c r="A90" s="66" t="s">
        <v>16</v>
      </c>
      <c r="B90" s="67" t="s">
        <v>17</v>
      </c>
      <c r="C90" s="67" t="s">
        <v>18</v>
      </c>
      <c r="D90" s="88" t="s">
        <v>2694</v>
      </c>
      <c r="E90" s="22"/>
    </row>
    <row r="91" spans="1:5" x14ac:dyDescent="0.25">
      <c r="A91" s="45"/>
      <c r="B91" s="42"/>
      <c r="C91" s="32"/>
      <c r="D91" s="90"/>
      <c r="E91" s="22"/>
    </row>
    <row r="92" spans="1:5" x14ac:dyDescent="0.25">
      <c r="A92" s="45"/>
      <c r="B92" s="42"/>
      <c r="C92" s="32"/>
      <c r="D92" s="90"/>
      <c r="E92" s="22"/>
    </row>
    <row r="93" spans="1:5" x14ac:dyDescent="0.25">
      <c r="A93" s="45"/>
      <c r="B93" s="42"/>
      <c r="C93" s="32"/>
      <c r="D93" s="90"/>
      <c r="E93" s="22"/>
    </row>
    <row r="94" spans="1:5" x14ac:dyDescent="0.2">
      <c r="A94" s="25" t="s">
        <v>24</v>
      </c>
      <c r="B94" s="43">
        <f>SUBTOTAL(109,TabelaFGA3.1[Strani])</f>
        <v>0</v>
      </c>
      <c r="C94" s="43">
        <f>SUBTOTAL(103,TabelaFGA3.1[Naslov])</f>
        <v>0</v>
      </c>
      <c r="D94" s="89"/>
      <c r="E94" s="22"/>
    </row>
    <row r="95" spans="1:5" x14ac:dyDescent="0.25">
      <c r="A95" s="25"/>
      <c r="B95" s="25"/>
      <c r="C95" s="26"/>
      <c r="D95" s="22"/>
      <c r="E95" s="22"/>
    </row>
    <row r="96" spans="1:5" ht="13.5" thickBot="1" x14ac:dyDescent="0.3">
      <c r="A96" s="58" t="s">
        <v>324</v>
      </c>
      <c r="B96" s="58"/>
      <c r="C96" s="58"/>
      <c r="D96" s="58"/>
      <c r="E96" s="5"/>
    </row>
    <row r="97" spans="1:5" ht="13.5" thickBot="1" x14ac:dyDescent="0.3">
      <c r="A97" s="66" t="s">
        <v>16</v>
      </c>
      <c r="B97" s="67" t="s">
        <v>17</v>
      </c>
      <c r="C97" s="67" t="s">
        <v>18</v>
      </c>
      <c r="D97" s="88" t="s">
        <v>2694</v>
      </c>
      <c r="E97" s="16"/>
    </row>
    <row r="98" spans="1:5" x14ac:dyDescent="0.25">
      <c r="A98" s="45"/>
      <c r="B98" s="42"/>
      <c r="C98" s="32"/>
      <c r="D98" s="90"/>
      <c r="E98" s="16"/>
    </row>
    <row r="99" spans="1:5" x14ac:dyDescent="0.25">
      <c r="A99" s="45"/>
      <c r="B99" s="42"/>
      <c r="C99" s="32"/>
      <c r="D99" s="90"/>
      <c r="E99" s="16"/>
    </row>
    <row r="100" spans="1:5" x14ac:dyDescent="0.25">
      <c r="A100" s="45"/>
      <c r="B100" s="42"/>
      <c r="C100" s="32"/>
      <c r="D100" s="90"/>
      <c r="E100" s="16"/>
    </row>
    <row r="101" spans="1:5" x14ac:dyDescent="0.2">
      <c r="A101" s="25" t="s">
        <v>24</v>
      </c>
      <c r="B101" s="43">
        <f>SUBTOTAL(109,TabelaFGA3.2[Strani])</f>
        <v>0</v>
      </c>
      <c r="C101" s="43">
        <f>SUBTOTAL(103,TabelaFGA3.2[Naslov])</f>
        <v>0</v>
      </c>
      <c r="D101" s="89"/>
      <c r="E101" s="16"/>
    </row>
    <row r="102" spans="1:5" x14ac:dyDescent="0.25">
      <c r="A102" s="4"/>
      <c r="B102" s="4"/>
      <c r="C102" s="8"/>
      <c r="D102" s="5"/>
      <c r="E102" s="5"/>
    </row>
    <row r="103" spans="1:5" ht="13.5" thickBot="1" x14ac:dyDescent="0.3">
      <c r="A103" s="60" t="s">
        <v>215</v>
      </c>
      <c r="B103" s="60"/>
      <c r="C103" s="60"/>
      <c r="D103" s="60"/>
      <c r="E103" s="60"/>
    </row>
    <row r="104" spans="1:5" ht="13.5" thickBot="1" x14ac:dyDescent="0.3">
      <c r="A104" s="67" t="s">
        <v>22</v>
      </c>
      <c r="B104" s="67" t="s">
        <v>65</v>
      </c>
      <c r="C104" s="66" t="s">
        <v>2797</v>
      </c>
      <c r="D104" s="93" t="s">
        <v>2694</v>
      </c>
    </row>
    <row r="105" spans="1:5" x14ac:dyDescent="0.25">
      <c r="A105" s="45"/>
      <c r="B105" s="32" t="s">
        <v>2710</v>
      </c>
      <c r="C105" s="42" t="s">
        <v>2718</v>
      </c>
      <c r="D105" s="90"/>
    </row>
    <row r="106" spans="1:5" ht="24" x14ac:dyDescent="0.25">
      <c r="A106" s="45"/>
      <c r="B106" s="32" t="s">
        <v>2711</v>
      </c>
      <c r="C106" s="42" t="s">
        <v>2719</v>
      </c>
      <c r="D106" s="90"/>
    </row>
    <row r="107" spans="1:5" ht="24" x14ac:dyDescent="0.25">
      <c r="A107" s="45"/>
      <c r="B107" s="32" t="s">
        <v>2732</v>
      </c>
      <c r="C107" s="42" t="s">
        <v>2729</v>
      </c>
      <c r="D107" s="90"/>
    </row>
    <row r="108" spans="1:5" ht="24" x14ac:dyDescent="0.25">
      <c r="A108" s="45"/>
      <c r="B108" s="100" t="s">
        <v>2712</v>
      </c>
      <c r="C108" s="42" t="s">
        <v>2720</v>
      </c>
      <c r="D108" s="90"/>
    </row>
    <row r="109" spans="1:5" x14ac:dyDescent="0.25">
      <c r="A109" s="45"/>
      <c r="B109" s="100" t="s">
        <v>2717</v>
      </c>
      <c r="C109" s="42" t="s">
        <v>2709</v>
      </c>
      <c r="D109" s="90"/>
    </row>
    <row r="110" spans="1:5" ht="22.5" x14ac:dyDescent="0.25">
      <c r="A110" s="45"/>
      <c r="B110" s="100" t="s">
        <v>2713</v>
      </c>
      <c r="C110" s="42" t="s">
        <v>2721</v>
      </c>
      <c r="D110" s="90"/>
    </row>
    <row r="111" spans="1:5" ht="24" x14ac:dyDescent="0.25">
      <c r="A111" s="45"/>
      <c r="B111" s="100" t="s">
        <v>2714</v>
      </c>
      <c r="C111" s="42" t="s">
        <v>2722</v>
      </c>
      <c r="D111" s="90"/>
    </row>
    <row r="112" spans="1:5" ht="24" x14ac:dyDescent="0.25">
      <c r="A112" s="45"/>
      <c r="B112" s="100" t="s">
        <v>2715</v>
      </c>
      <c r="C112" s="42" t="s">
        <v>2723</v>
      </c>
      <c r="D112" s="90"/>
    </row>
    <row r="113" spans="1:4" ht="24" x14ac:dyDescent="0.25">
      <c r="A113" s="45"/>
      <c r="B113" s="100" t="s">
        <v>2716</v>
      </c>
      <c r="C113" s="42" t="s">
        <v>2724</v>
      </c>
      <c r="D113" s="90"/>
    </row>
    <row r="114" spans="1:4" ht="48" x14ac:dyDescent="0.25">
      <c r="A114" s="45"/>
      <c r="B114" s="100" t="s">
        <v>2707</v>
      </c>
      <c r="C114" s="42" t="s">
        <v>2708</v>
      </c>
      <c r="D114" s="90"/>
    </row>
    <row r="115" spans="1:4" ht="24" x14ac:dyDescent="0.25">
      <c r="A115" s="45"/>
      <c r="B115" s="100" t="s">
        <v>2725</v>
      </c>
      <c r="C115" s="42" t="s">
        <v>2726</v>
      </c>
      <c r="D115" s="90"/>
    </row>
    <row r="116" spans="1:4" ht="36" x14ac:dyDescent="0.25">
      <c r="A116" s="45"/>
      <c r="B116" s="100" t="s">
        <v>2731</v>
      </c>
      <c r="C116" s="42" t="s">
        <v>2728</v>
      </c>
      <c r="D116" s="90"/>
    </row>
    <row r="117" spans="1:4" ht="36" x14ac:dyDescent="0.25">
      <c r="A117" s="45"/>
      <c r="B117" s="100" t="s">
        <v>2730</v>
      </c>
      <c r="C117" s="42" t="s">
        <v>2727</v>
      </c>
      <c r="D117" s="90"/>
    </row>
    <row r="118" spans="1:4" x14ac:dyDescent="0.2">
      <c r="A118" s="30" t="s">
        <v>24</v>
      </c>
      <c r="B118" s="30">
        <f>SUBTOTAL(103,TabelaFGA4[TDT])</f>
        <v>13</v>
      </c>
      <c r="C118" s="30"/>
      <c r="D118" s="92"/>
    </row>
    <row r="119" spans="1:4" x14ac:dyDescent="0.25">
      <c r="A119" s="25"/>
      <c r="B119" s="27"/>
      <c r="C119" s="28"/>
    </row>
  </sheetData>
  <mergeCells count="15">
    <mergeCell ref="G18:H18"/>
    <mergeCell ref="A24:B24"/>
    <mergeCell ref="A25:B25"/>
    <mergeCell ref="A6:B6"/>
    <mergeCell ref="A7:B7"/>
    <mergeCell ref="A8:B8"/>
    <mergeCell ref="A10:C10"/>
    <mergeCell ref="C11:E11"/>
    <mergeCell ref="G12:H12"/>
    <mergeCell ref="A5:B5"/>
    <mergeCell ref="C1:E1"/>
    <mergeCell ref="A2:B2"/>
    <mergeCell ref="C2:E2"/>
    <mergeCell ref="A3:B3"/>
    <mergeCell ref="A4:B4"/>
  </mergeCells>
  <dataValidations xWindow="252" yWindow="808" count="7">
    <dataValidation type="list" allowBlank="1" showInputMessage="1" promptTitle="Izberi iz seznama" prompt="Iz spodnjega seznama izberi tujo organizacijo kateri pripada TDT" sqref="A14:A21" xr:uid="{BCE20E2F-64CB-4149-BD31-03925087BF94}">
      <formula1>Organizacije</formula1>
    </dataValidation>
    <dataValidation type="list" allowBlank="1" showInputMessage="1" showErrorMessage="1" promptTitle="Izberi iz seznama" prompt="Izberi trenutni status članstva znortaj tujega TDT" sqref="D14:D21" xr:uid="{F2ADBD1C-CDD0-47BE-B31F-D5DFF65F967B}">
      <formula1>Status</formula1>
    </dataValidation>
    <dataValidation allowBlank="1" showInputMessage="1" promptTitle="Vnesi datum" prompt="Vnesi datum zadnje spremembe statusa članstva TDT" sqref="E14:E21" xr:uid="{8B9EF1D5-45F7-423C-BEA9-E9D22DA1248B}"/>
    <dataValidation allowBlank="1" showInputMessage="1" showErrorMessage="1" promptTitle="Vnesi naslov tujega TDT" prompt="Vnesi originalni naslov tujega TDT" sqref="C14:C21" xr:uid="{95A7D6D4-CEB5-4E30-868F-60A2C02E3F3E}"/>
    <dataValidation allowBlank="1" showInputMessage="1" showErrorMessage="1" promptTitle="Vnesi oznako" prompt="Vnesi oznako Evropskega, mednarodnega ali Slovenskega TC, SC ali WG" sqref="B105:B117" xr:uid="{FA47D21D-54FE-4014-A3B5-084CD2F5CBFD}"/>
    <dataValidation allowBlank="1" showInputMessage="1" showErrorMessage="1" promptTitle="Vnesi ime " prompt="Vpiši ime in priimek strokovnjaka oziroma TS" sqref="A105:A117" xr:uid="{D29DF317-FDED-4992-8A15-D97484507A08}"/>
    <dataValidation allowBlank="1" showInputMessage="1" showErrorMessage="1" promptTitle="Vnesi ime TDT" prompt="Vnesi celotno ime tujega TDT" sqref="C105:C117" xr:uid="{2B97F515-215B-4800-8260-35A4280797A6}"/>
  </dataValidations>
  <pageMargins left="0.25" right="0.25" top="0.25" bottom="0.25" header="0.5" footer="0.5"/>
  <pageSetup paperSize="9" orientation="landscape" r:id="rId1"/>
  <headerFooter alignWithMargins="0">
    <oddFooter>&amp;L&amp;C&amp;R</oddFooter>
  </headerFooter>
  <drawing r:id="rId2"/>
  <tableParts count="7">
    <tablePart r:id="rId3"/>
    <tablePart r:id="rId4"/>
    <tablePart r:id="rId5"/>
    <tablePart r:id="rId6"/>
    <tablePart r:id="rId7"/>
    <tablePart r:id="rId8"/>
    <tablePart r:id="rId9"/>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8F32E-9876-466B-B341-22BD394E67F8}">
  <sheetPr>
    <outlinePr summaryBelow="0" summaryRight="0"/>
  </sheetPr>
  <dimension ref="A1:M84"/>
  <sheetViews>
    <sheetView showGridLines="0" zoomScaleNormal="100" workbookViewId="0">
      <pane ySplit="1" topLeftCell="A62" activePane="bottomLeft" state="frozenSplit"/>
      <selection activeCell="A31" sqref="A31"/>
      <selection pane="bottomLeft" activeCell="A82" sqref="A82"/>
    </sheetView>
  </sheetViews>
  <sheetFormatPr defaultColWidth="9.140625" defaultRowHeight="12.75" x14ac:dyDescent="0.25"/>
  <cols>
    <col min="1" max="1" width="23.140625" style="3" customWidth="1"/>
    <col min="2" max="2" width="18.28515625" style="3" customWidth="1"/>
    <col min="3" max="3" width="38.7109375" style="3" customWidth="1"/>
    <col min="4" max="4" width="14.140625" style="3" bestFit="1" customWidth="1"/>
    <col min="5" max="5" width="43.7109375" style="3" customWidth="1"/>
    <col min="6" max="8" width="11.5703125" style="3" customWidth="1"/>
    <col min="9" max="9" width="3.5703125" style="3" customWidth="1"/>
    <col min="10" max="16384" width="9.140625" style="3"/>
  </cols>
  <sheetData>
    <row r="1" spans="1:13" ht="18.75" customHeight="1" x14ac:dyDescent="0.25">
      <c r="A1" s="1"/>
      <c r="B1" s="2"/>
      <c r="C1" s="306" t="s">
        <v>0</v>
      </c>
      <c r="D1" s="306"/>
      <c r="E1" s="306"/>
      <c r="F1" s="2"/>
      <c r="G1" s="1"/>
      <c r="H1" s="1"/>
    </row>
    <row r="2" spans="1:13" ht="13.5" customHeight="1" x14ac:dyDescent="0.25">
      <c r="A2" s="303" t="s">
        <v>1</v>
      </c>
      <c r="B2" s="303"/>
      <c r="C2" s="307" t="s">
        <v>780</v>
      </c>
      <c r="D2" s="307"/>
      <c r="E2" s="307"/>
      <c r="F2" s="1"/>
      <c r="G2" s="1"/>
      <c r="H2" s="1"/>
    </row>
    <row r="3" spans="1:13" x14ac:dyDescent="0.25">
      <c r="A3" s="303" t="s">
        <v>2</v>
      </c>
      <c r="B3" s="303"/>
      <c r="C3" s="5" t="s">
        <v>781</v>
      </c>
      <c r="D3" s="5"/>
      <c r="E3" s="5"/>
      <c r="F3" s="5"/>
      <c r="G3" s="1"/>
      <c r="H3" s="1"/>
    </row>
    <row r="4" spans="1:13" x14ac:dyDescent="0.25">
      <c r="A4" s="303" t="s">
        <v>3</v>
      </c>
      <c r="B4" s="303"/>
      <c r="C4" s="5"/>
      <c r="D4" s="5"/>
      <c r="E4" s="5"/>
      <c r="F4" s="5"/>
      <c r="G4" s="1"/>
      <c r="H4" s="1"/>
      <c r="J4" s="36"/>
      <c r="K4" s="10"/>
      <c r="L4" s="10"/>
      <c r="M4" s="10"/>
    </row>
    <row r="5" spans="1:13" x14ac:dyDescent="0.25">
      <c r="A5" s="303" t="s">
        <v>4</v>
      </c>
      <c r="B5" s="303"/>
      <c r="C5" s="6">
        <v>4</v>
      </c>
      <c r="D5" s="5"/>
      <c r="E5" s="5"/>
      <c r="F5" s="5"/>
      <c r="G5" s="1"/>
      <c r="H5" s="1"/>
      <c r="J5" s="36"/>
    </row>
    <row r="6" spans="1:13" x14ac:dyDescent="0.25">
      <c r="A6" s="303" t="s">
        <v>5</v>
      </c>
      <c r="B6" s="303"/>
      <c r="C6" s="6">
        <v>6</v>
      </c>
      <c r="D6" s="5"/>
      <c r="E6" s="5"/>
      <c r="F6" s="5"/>
      <c r="G6" s="1"/>
      <c r="H6" s="1"/>
    </row>
    <row r="7" spans="1:13" x14ac:dyDescent="0.25">
      <c r="A7" s="304" t="s">
        <v>62</v>
      </c>
      <c r="B7" s="304"/>
      <c r="C7" s="6"/>
      <c r="D7" s="5"/>
      <c r="E7" s="5"/>
      <c r="F7" s="5"/>
      <c r="G7" s="1"/>
      <c r="H7" s="1"/>
    </row>
    <row r="8" spans="1:13" x14ac:dyDescent="0.25">
      <c r="A8" s="304" t="s">
        <v>23</v>
      </c>
      <c r="B8" s="304"/>
      <c r="C8" s="6">
        <v>1</v>
      </c>
      <c r="D8" s="5"/>
      <c r="E8" s="5"/>
      <c r="F8" s="5"/>
      <c r="G8" s="1"/>
      <c r="H8" s="1"/>
    </row>
    <row r="9" spans="1:13" x14ac:dyDescent="0.25">
      <c r="A9" s="4"/>
      <c r="B9" s="4"/>
      <c r="C9" s="6"/>
      <c r="D9" s="5"/>
      <c r="E9" s="5"/>
      <c r="F9" s="5"/>
      <c r="G9" s="1"/>
      <c r="H9" s="1"/>
    </row>
    <row r="10" spans="1:13" x14ac:dyDescent="0.25">
      <c r="A10" s="305" t="s">
        <v>6</v>
      </c>
      <c r="B10" s="305"/>
      <c r="C10" s="305"/>
      <c r="D10" s="41"/>
      <c r="E10" s="41"/>
      <c r="F10" s="41"/>
      <c r="G10" s="1"/>
      <c r="H10" s="1"/>
    </row>
    <row r="11" spans="1:13" s="10" customFormat="1" ht="27.75" customHeight="1" x14ac:dyDescent="0.25">
      <c r="A11" s="7" t="s">
        <v>7</v>
      </c>
      <c r="B11" s="7"/>
      <c r="C11" s="301" t="s">
        <v>782</v>
      </c>
      <c r="D11" s="301"/>
      <c r="E11" s="301"/>
      <c r="F11" s="7"/>
      <c r="G11" s="9"/>
      <c r="H11" s="9"/>
    </row>
    <row r="12" spans="1:13" ht="12.75" customHeight="1" x14ac:dyDescent="0.25">
      <c r="A12" s="65" t="s">
        <v>8</v>
      </c>
      <c r="B12" s="24"/>
      <c r="C12" s="24"/>
      <c r="D12" s="24"/>
      <c r="E12" s="24"/>
      <c r="F12" s="24"/>
      <c r="G12" s="299"/>
      <c r="H12" s="299"/>
    </row>
    <row r="13" spans="1:13" s="10" customFormat="1" ht="24" x14ac:dyDescent="0.25">
      <c r="A13" s="79" t="s">
        <v>9</v>
      </c>
      <c r="B13" s="64" t="s">
        <v>63</v>
      </c>
      <c r="C13" s="79" t="s">
        <v>64</v>
      </c>
      <c r="D13" s="68" t="s">
        <v>10</v>
      </c>
      <c r="E13" s="83" t="s">
        <v>30</v>
      </c>
      <c r="F13" s="11"/>
    </row>
    <row r="14" spans="1:13" x14ac:dyDescent="0.25">
      <c r="A14" s="80" t="s">
        <v>25</v>
      </c>
      <c r="B14" s="72" t="s">
        <v>783</v>
      </c>
      <c r="C14" s="62" t="s">
        <v>784</v>
      </c>
      <c r="D14" s="49" t="s">
        <v>39</v>
      </c>
      <c r="E14" s="84">
        <v>37987</v>
      </c>
      <c r="F14" s="12"/>
    </row>
    <row r="15" spans="1:13" x14ac:dyDescent="0.25">
      <c r="A15" s="80" t="s">
        <v>28</v>
      </c>
      <c r="B15" s="73" t="s">
        <v>785</v>
      </c>
      <c r="C15" s="62" t="s">
        <v>786</v>
      </c>
      <c r="D15" s="49" t="s">
        <v>39</v>
      </c>
      <c r="E15" s="84">
        <v>42736</v>
      </c>
      <c r="F15" s="12"/>
    </row>
    <row r="16" spans="1:13" x14ac:dyDescent="0.25">
      <c r="A16" s="80" t="s">
        <v>28</v>
      </c>
      <c r="B16" s="73" t="s">
        <v>787</v>
      </c>
      <c r="C16" s="62" t="s">
        <v>788</v>
      </c>
      <c r="D16" s="49" t="s">
        <v>40</v>
      </c>
      <c r="E16" s="84">
        <v>43997</v>
      </c>
      <c r="F16" s="14"/>
    </row>
    <row r="17" spans="1:9" x14ac:dyDescent="0.25">
      <c r="A17" s="81" t="s">
        <v>24</v>
      </c>
      <c r="B17" s="82">
        <f>SUBTOTAL(103,TabelaGIG1[Oznaka tujega TC, SC])</f>
        <v>3</v>
      </c>
      <c r="C17" s="52"/>
      <c r="D17" s="52"/>
      <c r="E17" s="85"/>
      <c r="F17" s="14"/>
    </row>
    <row r="18" spans="1:9" x14ac:dyDescent="0.25">
      <c r="A18" s="50"/>
      <c r="B18" s="51"/>
      <c r="C18" s="52"/>
      <c r="D18" s="52"/>
      <c r="E18" s="53"/>
      <c r="F18" s="24"/>
      <c r="G18" s="299"/>
      <c r="H18" s="299"/>
    </row>
    <row r="19" spans="1:9" s="10" customFormat="1" x14ac:dyDescent="0.25">
      <c r="A19" s="300" t="s">
        <v>58</v>
      </c>
      <c r="B19" s="300"/>
      <c r="C19" s="40"/>
      <c r="D19" s="40"/>
      <c r="E19" s="40"/>
      <c r="G19" s="15"/>
      <c r="H19" s="15"/>
      <c r="I19" s="15"/>
    </row>
    <row r="20" spans="1:9" x14ac:dyDescent="0.25">
      <c r="A20" s="302" t="s">
        <v>11</v>
      </c>
      <c r="B20" s="302"/>
      <c r="C20" s="7"/>
      <c r="D20" s="7"/>
      <c r="E20" s="7"/>
      <c r="F20" s="8"/>
      <c r="G20" s="17"/>
    </row>
    <row r="21" spans="1:9" x14ac:dyDescent="0.25">
      <c r="A21" s="39" t="s">
        <v>5629</v>
      </c>
      <c r="B21" s="39"/>
      <c r="C21" s="39"/>
      <c r="D21" s="39"/>
      <c r="E21" s="39"/>
      <c r="F21" s="8"/>
      <c r="G21" s="17"/>
    </row>
    <row r="22" spans="1:9" s="38" customFormat="1" x14ac:dyDescent="0.25">
      <c r="A22" s="42" t="s">
        <v>2690</v>
      </c>
      <c r="B22" s="42" t="s">
        <v>2691</v>
      </c>
      <c r="C22" s="42" t="s">
        <v>16</v>
      </c>
      <c r="D22" s="42" t="s">
        <v>57</v>
      </c>
      <c r="E22" s="42" t="s">
        <v>18</v>
      </c>
      <c r="F22" s="8"/>
      <c r="G22" s="35"/>
    </row>
    <row r="23" spans="1:9" x14ac:dyDescent="0.25">
      <c r="A23" s="32" t="s">
        <v>783</v>
      </c>
      <c r="B23" s="42">
        <v>287146</v>
      </c>
      <c r="C23" s="32" t="s">
        <v>798</v>
      </c>
      <c r="D23" s="32">
        <v>1099</v>
      </c>
      <c r="E23" s="32" t="s">
        <v>789</v>
      </c>
      <c r="F23" s="8"/>
      <c r="G23" s="17"/>
    </row>
    <row r="24" spans="1:9" ht="36" x14ac:dyDescent="0.25">
      <c r="A24" s="32" t="s">
        <v>783</v>
      </c>
      <c r="B24" s="42">
        <v>287148</v>
      </c>
      <c r="C24" s="32" t="s">
        <v>799</v>
      </c>
      <c r="D24" s="32">
        <v>1099</v>
      </c>
      <c r="E24" s="32" t="s">
        <v>790</v>
      </c>
      <c r="F24" s="8"/>
      <c r="G24" s="17"/>
    </row>
    <row r="25" spans="1:9" ht="24" x14ac:dyDescent="0.25">
      <c r="A25" s="32" t="s">
        <v>783</v>
      </c>
      <c r="B25" s="42">
        <v>287161</v>
      </c>
      <c r="C25" s="32" t="s">
        <v>5630</v>
      </c>
      <c r="D25" s="32">
        <v>1099</v>
      </c>
      <c r="E25" s="32" t="s">
        <v>5641</v>
      </c>
      <c r="F25" s="8"/>
      <c r="G25" s="17"/>
    </row>
    <row r="26" spans="1:9" ht="24" x14ac:dyDescent="0.25">
      <c r="A26" s="32" t="s">
        <v>783</v>
      </c>
      <c r="B26" s="42">
        <v>287162</v>
      </c>
      <c r="C26" s="32" t="s">
        <v>5631</v>
      </c>
      <c r="D26" s="32">
        <v>1099</v>
      </c>
      <c r="E26" s="32" t="s">
        <v>797</v>
      </c>
      <c r="F26" s="8"/>
      <c r="G26" s="17"/>
    </row>
    <row r="27" spans="1:9" x14ac:dyDescent="0.25">
      <c r="A27" s="32" t="s">
        <v>783</v>
      </c>
      <c r="B27" s="42">
        <v>287166</v>
      </c>
      <c r="C27" s="32" t="s">
        <v>5632</v>
      </c>
      <c r="D27" s="32">
        <v>1099</v>
      </c>
      <c r="E27" s="32" t="s">
        <v>5642</v>
      </c>
      <c r="F27" s="8"/>
      <c r="G27" s="17"/>
    </row>
    <row r="28" spans="1:9" s="10" customFormat="1" ht="36" x14ac:dyDescent="0.25">
      <c r="A28" s="32" t="s">
        <v>783</v>
      </c>
      <c r="B28" s="42">
        <v>287165</v>
      </c>
      <c r="C28" s="32" t="s">
        <v>5633</v>
      </c>
      <c r="D28" s="32">
        <v>1099</v>
      </c>
      <c r="E28" s="32" t="s">
        <v>5643</v>
      </c>
      <c r="F28" s="11"/>
      <c r="G28" s="11"/>
      <c r="H28" s="11"/>
    </row>
    <row r="29" spans="1:9" ht="24" x14ac:dyDescent="0.25">
      <c r="A29" s="32" t="s">
        <v>783</v>
      </c>
      <c r="B29" s="42">
        <v>287164</v>
      </c>
      <c r="C29" s="32" t="s">
        <v>5634</v>
      </c>
      <c r="D29" s="32">
        <v>1099</v>
      </c>
      <c r="E29" s="32" t="s">
        <v>5644</v>
      </c>
      <c r="F29" s="4"/>
    </row>
    <row r="30" spans="1:9" ht="36" x14ac:dyDescent="0.25">
      <c r="A30" s="32" t="s">
        <v>783</v>
      </c>
      <c r="B30" s="42">
        <v>287163</v>
      </c>
      <c r="C30" s="32" t="s">
        <v>5635</v>
      </c>
      <c r="D30" s="32">
        <v>1099</v>
      </c>
      <c r="E30" s="32" t="s">
        <v>5645</v>
      </c>
    </row>
    <row r="31" spans="1:9" ht="36" x14ac:dyDescent="0.25">
      <c r="A31" s="32" t="s">
        <v>783</v>
      </c>
      <c r="B31" s="42">
        <v>287168</v>
      </c>
      <c r="C31" s="32" t="s">
        <v>5636</v>
      </c>
      <c r="D31" s="32">
        <v>1099</v>
      </c>
      <c r="E31" s="32" t="s">
        <v>5646</v>
      </c>
    </row>
    <row r="32" spans="1:9" ht="36" x14ac:dyDescent="0.25">
      <c r="A32" s="32" t="s">
        <v>783</v>
      </c>
      <c r="B32" s="42">
        <v>287167</v>
      </c>
      <c r="C32" s="32" t="s">
        <v>5637</v>
      </c>
      <c r="D32" s="32">
        <v>1099</v>
      </c>
      <c r="E32" s="32" t="s">
        <v>5647</v>
      </c>
    </row>
    <row r="33" spans="1:8" ht="36" x14ac:dyDescent="0.25">
      <c r="A33" s="32" t="s">
        <v>783</v>
      </c>
      <c r="B33" s="42">
        <v>287169</v>
      </c>
      <c r="C33" s="32" t="s">
        <v>5638</v>
      </c>
      <c r="D33" s="32">
        <v>1099</v>
      </c>
      <c r="E33" s="32" t="s">
        <v>5648</v>
      </c>
    </row>
    <row r="34" spans="1:8" ht="36" x14ac:dyDescent="0.25">
      <c r="A34" s="32" t="s">
        <v>783</v>
      </c>
      <c r="B34" s="42">
        <v>287156</v>
      </c>
      <c r="C34" s="32" t="s">
        <v>804</v>
      </c>
      <c r="D34" s="32">
        <v>1099</v>
      </c>
      <c r="E34" s="32" t="s">
        <v>793</v>
      </c>
    </row>
    <row r="35" spans="1:8" ht="36" x14ac:dyDescent="0.25">
      <c r="A35" s="32" t="s">
        <v>783</v>
      </c>
      <c r="B35" s="42">
        <v>287152</v>
      </c>
      <c r="C35" s="32" t="s">
        <v>805</v>
      </c>
      <c r="D35" s="32">
        <v>1099</v>
      </c>
      <c r="E35" s="32" t="s">
        <v>794</v>
      </c>
      <c r="F35" s="4"/>
    </row>
    <row r="36" spans="1:8" ht="36" x14ac:dyDescent="0.25">
      <c r="A36" s="32" t="s">
        <v>783</v>
      </c>
      <c r="B36" s="42">
        <v>287149</v>
      </c>
      <c r="C36" s="32" t="s">
        <v>800</v>
      </c>
      <c r="D36" s="32">
        <v>1099</v>
      </c>
      <c r="E36" s="32" t="s">
        <v>791</v>
      </c>
      <c r="F36" s="4"/>
    </row>
    <row r="37" spans="1:8" s="20" customFormat="1" ht="24" x14ac:dyDescent="0.25">
      <c r="A37" s="32" t="s">
        <v>783</v>
      </c>
      <c r="B37" s="42">
        <v>287160</v>
      </c>
      <c r="C37" s="32" t="s">
        <v>803</v>
      </c>
      <c r="D37" s="32">
        <v>1099</v>
      </c>
      <c r="E37" s="32" t="s">
        <v>792</v>
      </c>
      <c r="F37" s="21"/>
      <c r="G37" s="21"/>
      <c r="H37" s="21"/>
    </row>
    <row r="38" spans="1:8" s="20" customFormat="1" ht="36" x14ac:dyDescent="0.25">
      <c r="A38" s="32" t="s">
        <v>783</v>
      </c>
      <c r="B38" s="42">
        <v>287147</v>
      </c>
      <c r="C38" s="32" t="s">
        <v>806</v>
      </c>
      <c r="D38" s="32">
        <v>3099</v>
      </c>
      <c r="E38" s="32" t="s">
        <v>795</v>
      </c>
      <c r="F38" s="21"/>
      <c r="G38" s="21"/>
      <c r="H38" s="21"/>
    </row>
    <row r="39" spans="1:8" s="20" customFormat="1" ht="24" x14ac:dyDescent="0.25">
      <c r="A39" s="32" t="s">
        <v>783</v>
      </c>
      <c r="B39" s="42">
        <v>287150</v>
      </c>
      <c r="C39" s="32" t="s">
        <v>802</v>
      </c>
      <c r="D39" s="32">
        <v>4060</v>
      </c>
      <c r="E39" s="32" t="s">
        <v>5649</v>
      </c>
      <c r="F39" s="21"/>
      <c r="G39" s="21"/>
      <c r="H39" s="21"/>
    </row>
    <row r="40" spans="1:8" s="20" customFormat="1" ht="24" x14ac:dyDescent="0.25">
      <c r="A40" s="32" t="s">
        <v>783</v>
      </c>
      <c r="B40" s="42">
        <v>287155</v>
      </c>
      <c r="C40" s="32" t="s">
        <v>801</v>
      </c>
      <c r="D40" s="32">
        <v>4060</v>
      </c>
      <c r="E40" s="32" t="s">
        <v>5650</v>
      </c>
      <c r="F40" s="21"/>
      <c r="G40" s="21"/>
      <c r="H40" s="21"/>
    </row>
    <row r="41" spans="1:8" s="20" customFormat="1" ht="24" x14ac:dyDescent="0.25">
      <c r="A41" s="32" t="s">
        <v>783</v>
      </c>
      <c r="B41" s="42">
        <v>287158</v>
      </c>
      <c r="C41" s="32" t="s">
        <v>807</v>
      </c>
      <c r="D41" s="32">
        <v>4599</v>
      </c>
      <c r="E41" s="32" t="s">
        <v>796</v>
      </c>
      <c r="F41" s="21"/>
      <c r="G41" s="21"/>
      <c r="H41" s="21"/>
    </row>
    <row r="42" spans="1:8" s="20" customFormat="1" ht="24" x14ac:dyDescent="0.25">
      <c r="A42" s="32" t="s">
        <v>785</v>
      </c>
      <c r="B42" s="42">
        <v>91592</v>
      </c>
      <c r="C42" s="32" t="s">
        <v>5639</v>
      </c>
      <c r="D42" s="32">
        <v>2000</v>
      </c>
      <c r="E42" s="32" t="s">
        <v>5651</v>
      </c>
      <c r="F42" s="21"/>
      <c r="G42" s="21"/>
      <c r="H42" s="21"/>
    </row>
    <row r="43" spans="1:8" ht="24" x14ac:dyDescent="0.25">
      <c r="A43" s="32" t="s">
        <v>785</v>
      </c>
      <c r="B43" s="42">
        <v>92143</v>
      </c>
      <c r="C43" s="32" t="s">
        <v>5640</v>
      </c>
      <c r="D43" s="32">
        <v>2000</v>
      </c>
      <c r="E43" s="32" t="s">
        <v>5652</v>
      </c>
      <c r="F43" s="22"/>
      <c r="G43" s="23"/>
      <c r="H43" s="23"/>
    </row>
    <row r="44" spans="1:8" x14ac:dyDescent="0.25">
      <c r="A44" s="46" t="s">
        <v>24</v>
      </c>
      <c r="B44" s="46">
        <f>SUBTOTAL(103,TabelaGIG2.1[Številka projekta])</f>
        <v>21</v>
      </c>
      <c r="C44" s="27"/>
      <c r="D44" s="27"/>
      <c r="E44" s="43"/>
      <c r="F44" s="22"/>
      <c r="G44" s="23"/>
      <c r="H44" s="23"/>
    </row>
    <row r="45" spans="1:8" x14ac:dyDescent="0.25">
      <c r="A45" s="46"/>
      <c r="B45" s="43"/>
      <c r="C45" s="27"/>
      <c r="D45" s="27"/>
      <c r="E45" s="43"/>
      <c r="F45" s="22"/>
      <c r="G45" s="23"/>
      <c r="H45" s="23"/>
    </row>
    <row r="46" spans="1:8" ht="13.5" thickBot="1" x14ac:dyDescent="0.3">
      <c r="A46" s="59" t="s">
        <v>15</v>
      </c>
      <c r="B46" s="59"/>
      <c r="C46" s="59"/>
      <c r="D46" s="10"/>
      <c r="E46" s="4"/>
      <c r="F46" s="22"/>
      <c r="G46" s="23"/>
      <c r="H46" s="23"/>
    </row>
    <row r="47" spans="1:8" ht="13.5" thickBot="1" x14ac:dyDescent="0.3">
      <c r="A47" s="66" t="s">
        <v>16</v>
      </c>
      <c r="B47" s="67" t="s">
        <v>17</v>
      </c>
      <c r="C47" s="67" t="s">
        <v>18</v>
      </c>
      <c r="D47" s="94" t="s">
        <v>2694</v>
      </c>
      <c r="F47" s="22"/>
      <c r="G47" s="23"/>
      <c r="H47" s="23"/>
    </row>
    <row r="48" spans="1:8" x14ac:dyDescent="0.25">
      <c r="A48" s="45"/>
      <c r="B48" s="42"/>
      <c r="C48" s="32"/>
      <c r="D48" s="87"/>
      <c r="F48" s="5"/>
    </row>
    <row r="49" spans="1:6" x14ac:dyDescent="0.25">
      <c r="A49" s="45"/>
      <c r="B49" s="42"/>
      <c r="C49" s="32"/>
      <c r="D49" s="87"/>
      <c r="F49" s="16"/>
    </row>
    <row r="50" spans="1:6" x14ac:dyDescent="0.25">
      <c r="A50" s="45"/>
      <c r="B50" s="42"/>
      <c r="C50" s="32"/>
      <c r="D50" s="87"/>
    </row>
    <row r="51" spans="1:6" x14ac:dyDescent="0.25">
      <c r="A51" s="33" t="s">
        <v>24</v>
      </c>
      <c r="B51" s="44">
        <f>SUBTOTAL(109,TabelaGIG2.2[Strani])</f>
        <v>0</v>
      </c>
      <c r="C51" s="44">
        <f>SUBTOTAL(103,TabelaGIG2.2[Naslov])</f>
        <v>0</v>
      </c>
      <c r="D51" s="86"/>
    </row>
    <row r="52" spans="1:6" x14ac:dyDescent="0.25">
      <c r="A52" s="4"/>
      <c r="B52" s="4"/>
      <c r="C52" s="18"/>
      <c r="D52" s="4"/>
      <c r="E52" s="4"/>
    </row>
    <row r="53" spans="1:6" ht="13.5" thickBot="1" x14ac:dyDescent="0.3">
      <c r="A53" s="59" t="s">
        <v>19</v>
      </c>
      <c r="B53" s="59"/>
      <c r="C53" s="59"/>
      <c r="D53" s="21"/>
      <c r="E53" s="21"/>
    </row>
    <row r="54" spans="1:6" ht="13.5" thickBot="1" x14ac:dyDescent="0.3">
      <c r="A54" s="69" t="s">
        <v>16</v>
      </c>
      <c r="B54" s="70" t="s">
        <v>17</v>
      </c>
      <c r="C54" s="70" t="s">
        <v>18</v>
      </c>
      <c r="D54" s="95" t="s">
        <v>2694</v>
      </c>
      <c r="E54" s="21"/>
    </row>
    <row r="55" spans="1:6" x14ac:dyDescent="0.25">
      <c r="A55" s="5"/>
      <c r="B55" s="37"/>
      <c r="C55" s="8"/>
      <c r="D55" s="90"/>
      <c r="E55" s="21"/>
      <c r="F55" s="16"/>
    </row>
    <row r="56" spans="1:6" x14ac:dyDescent="0.25">
      <c r="A56" s="5"/>
      <c r="B56" s="37"/>
      <c r="C56" s="8"/>
      <c r="D56" s="90"/>
      <c r="E56" s="21"/>
      <c r="F56" s="16"/>
    </row>
    <row r="57" spans="1:6" x14ac:dyDescent="0.25">
      <c r="A57" s="5"/>
      <c r="B57" s="37"/>
      <c r="C57" s="8"/>
      <c r="D57" s="90"/>
      <c r="E57" s="21"/>
    </row>
    <row r="58" spans="1:6" x14ac:dyDescent="0.2">
      <c r="A58" s="25" t="s">
        <v>24</v>
      </c>
      <c r="B58" s="43">
        <f>SUBTOTAL(109,TabelaGIG2.3[Strani])</f>
        <v>0</v>
      </c>
      <c r="C58" s="43">
        <f>SUBTOTAL(103,TabelaGIG2.3[Naslov])</f>
        <v>0</v>
      </c>
      <c r="D58" s="89"/>
      <c r="E58" s="21"/>
    </row>
    <row r="59" spans="1:6" x14ac:dyDescent="0.25">
      <c r="A59" s="19"/>
      <c r="B59" s="20"/>
      <c r="C59" s="19"/>
      <c r="D59" s="21"/>
      <c r="E59" s="21"/>
    </row>
    <row r="60" spans="1:6" x14ac:dyDescent="0.25">
      <c r="A60" s="10" t="s">
        <v>59</v>
      </c>
      <c r="B60" s="20"/>
      <c r="C60" s="19"/>
      <c r="D60" s="21"/>
      <c r="E60" s="21"/>
    </row>
    <row r="61" spans="1:6" ht="13.5" thickBot="1" x14ac:dyDescent="0.3">
      <c r="A61" s="59" t="s">
        <v>60</v>
      </c>
      <c r="B61" s="59"/>
      <c r="C61" s="59"/>
      <c r="D61" s="22"/>
      <c r="E61" s="22"/>
    </row>
    <row r="62" spans="1:6" ht="13.5" thickBot="1" x14ac:dyDescent="0.3">
      <c r="A62" s="66" t="s">
        <v>16</v>
      </c>
      <c r="B62" s="67" t="s">
        <v>17</v>
      </c>
      <c r="C62" s="67" t="s">
        <v>18</v>
      </c>
      <c r="D62" s="94" t="s">
        <v>2694</v>
      </c>
      <c r="E62" s="22"/>
      <c r="F62" s="5"/>
    </row>
    <row r="63" spans="1:6" ht="24" x14ac:dyDescent="0.25">
      <c r="A63" s="45" t="s">
        <v>808</v>
      </c>
      <c r="B63" s="42">
        <v>57</v>
      </c>
      <c r="C63" s="32" t="s">
        <v>809</v>
      </c>
      <c r="D63" s="90"/>
      <c r="E63" s="22"/>
    </row>
    <row r="64" spans="1:6" ht="24" x14ac:dyDescent="0.25">
      <c r="A64" s="45" t="s">
        <v>810</v>
      </c>
      <c r="B64" s="42">
        <v>177</v>
      </c>
      <c r="C64" s="32" t="s">
        <v>811</v>
      </c>
      <c r="D64" s="90"/>
      <c r="E64" s="22"/>
    </row>
    <row r="65" spans="1:5" ht="36" x14ac:dyDescent="0.25">
      <c r="A65" s="45" t="s">
        <v>812</v>
      </c>
      <c r="B65" s="42">
        <v>12</v>
      </c>
      <c r="C65" s="32" t="s">
        <v>813</v>
      </c>
      <c r="D65" s="90"/>
      <c r="E65" s="22"/>
    </row>
    <row r="66" spans="1:5" ht="36" x14ac:dyDescent="0.25">
      <c r="A66" s="45" t="s">
        <v>814</v>
      </c>
      <c r="B66" s="42">
        <v>11</v>
      </c>
      <c r="C66" s="32" t="s">
        <v>815</v>
      </c>
      <c r="D66" s="90"/>
      <c r="E66" s="22"/>
    </row>
    <row r="67" spans="1:5" ht="36" x14ac:dyDescent="0.25">
      <c r="A67" s="42" t="s">
        <v>5628</v>
      </c>
      <c r="B67" s="42">
        <v>43</v>
      </c>
      <c r="C67" s="32" t="s">
        <v>816</v>
      </c>
      <c r="D67" s="90"/>
      <c r="E67" s="22"/>
    </row>
    <row r="68" spans="1:5" x14ac:dyDescent="0.2">
      <c r="A68" s="25" t="s">
        <v>24</v>
      </c>
      <c r="B68" s="43">
        <f>SUBTOTAL(109,TabelaGIG3.1[Strani])</f>
        <v>300</v>
      </c>
      <c r="C68" s="43">
        <f>SUBTOTAL(103,TabelaGIG3.1[Naslov])</f>
        <v>5</v>
      </c>
      <c r="D68" s="89"/>
      <c r="E68" s="5"/>
    </row>
    <row r="69" spans="1:5" x14ac:dyDescent="0.25">
      <c r="A69" s="25"/>
      <c r="B69" s="43"/>
      <c r="C69" s="43"/>
      <c r="D69" s="58"/>
      <c r="E69" s="5"/>
    </row>
    <row r="70" spans="1:5" ht="13.5" thickBot="1" x14ac:dyDescent="0.3">
      <c r="A70" s="58" t="s">
        <v>324</v>
      </c>
      <c r="B70" s="58"/>
      <c r="C70" s="58"/>
      <c r="D70" s="5"/>
      <c r="E70" s="16"/>
    </row>
    <row r="71" spans="1:5" ht="13.5" thickBot="1" x14ac:dyDescent="0.3">
      <c r="A71" s="66" t="s">
        <v>16</v>
      </c>
      <c r="B71" s="67" t="s">
        <v>17</v>
      </c>
      <c r="C71" s="67" t="s">
        <v>18</v>
      </c>
      <c r="D71" s="94" t="s">
        <v>2694</v>
      </c>
      <c r="E71" s="16"/>
    </row>
    <row r="72" spans="1:5" x14ac:dyDescent="0.25">
      <c r="A72" s="45"/>
      <c r="B72" s="42"/>
      <c r="C72" s="32"/>
      <c r="D72" s="90"/>
      <c r="E72" s="16"/>
    </row>
    <row r="73" spans="1:5" x14ac:dyDescent="0.25">
      <c r="A73" s="45"/>
      <c r="B73" s="42"/>
      <c r="C73" s="32"/>
      <c r="D73" s="90"/>
      <c r="E73" s="16"/>
    </row>
    <row r="74" spans="1:5" x14ac:dyDescent="0.25">
      <c r="A74" s="45"/>
      <c r="B74" s="42"/>
      <c r="C74" s="32"/>
      <c r="D74" s="90"/>
      <c r="E74" s="16"/>
    </row>
    <row r="75" spans="1:5" x14ac:dyDescent="0.2">
      <c r="A75" s="25" t="s">
        <v>24</v>
      </c>
      <c r="B75" s="43">
        <f>SUBTOTAL(109,TabelaGIG3.2[Strani])</f>
        <v>0</v>
      </c>
      <c r="C75" s="43">
        <f>SUBTOTAL(103,TabelaGIG3.2[Naslov])</f>
        <v>0</v>
      </c>
      <c r="D75" s="89"/>
      <c r="E75" s="5"/>
    </row>
    <row r="76" spans="1:5" x14ac:dyDescent="0.25">
      <c r="A76" s="4"/>
      <c r="B76" s="4"/>
      <c r="C76" s="8"/>
      <c r="D76" s="60"/>
      <c r="E76" s="60"/>
    </row>
    <row r="77" spans="1:5" ht="13.5" thickBot="1" x14ac:dyDescent="0.3">
      <c r="A77" s="60" t="s">
        <v>215</v>
      </c>
      <c r="B77" s="60"/>
      <c r="C77" s="60"/>
    </row>
    <row r="78" spans="1:5" ht="13.5" thickBot="1" x14ac:dyDescent="0.3">
      <c r="A78" s="67" t="s">
        <v>22</v>
      </c>
      <c r="B78" s="67" t="s">
        <v>65</v>
      </c>
      <c r="C78" s="66" t="s">
        <v>2797</v>
      </c>
      <c r="D78" s="93" t="s">
        <v>2694</v>
      </c>
    </row>
    <row r="79" spans="1:5" ht="24" x14ac:dyDescent="0.25">
      <c r="A79" s="45"/>
      <c r="B79" s="32" t="s">
        <v>817</v>
      </c>
      <c r="C79" s="42" t="s">
        <v>5733</v>
      </c>
      <c r="D79" s="90"/>
    </row>
    <row r="80" spans="1:5" x14ac:dyDescent="0.25">
      <c r="A80" s="45"/>
      <c r="B80" s="32" t="s">
        <v>817</v>
      </c>
      <c r="C80" s="42" t="s">
        <v>5734</v>
      </c>
      <c r="D80" s="90"/>
    </row>
    <row r="81" spans="1:4" ht="24" x14ac:dyDescent="0.25">
      <c r="A81" s="45"/>
      <c r="B81" s="32" t="s">
        <v>818</v>
      </c>
      <c r="C81" s="42" t="s">
        <v>5736</v>
      </c>
      <c r="D81" s="90"/>
    </row>
    <row r="82" spans="1:4" x14ac:dyDescent="0.25">
      <c r="A82" s="45"/>
      <c r="B82" s="32" t="s">
        <v>5732</v>
      </c>
      <c r="C82" s="42" t="s">
        <v>5735</v>
      </c>
      <c r="D82" s="90"/>
    </row>
    <row r="83" spans="1:4" x14ac:dyDescent="0.2">
      <c r="A83" s="30" t="s">
        <v>24</v>
      </c>
      <c r="B83" s="30">
        <f>SUBTOTAL(103,TabelaGIG4[TDT])</f>
        <v>4</v>
      </c>
      <c r="C83" s="30"/>
      <c r="D83" s="92"/>
    </row>
    <row r="84" spans="1:4" x14ac:dyDescent="0.25">
      <c r="A84" s="25"/>
      <c r="B84" s="27"/>
      <c r="C84" s="28"/>
    </row>
  </sheetData>
  <mergeCells count="15">
    <mergeCell ref="G18:H18"/>
    <mergeCell ref="A19:B19"/>
    <mergeCell ref="A20:B20"/>
    <mergeCell ref="A6:B6"/>
    <mergeCell ref="A7:B7"/>
    <mergeCell ref="A8:B8"/>
    <mergeCell ref="A10:C10"/>
    <mergeCell ref="C11:E11"/>
    <mergeCell ref="G12:H12"/>
    <mergeCell ref="A5:B5"/>
    <mergeCell ref="C1:E1"/>
    <mergeCell ref="A2:B2"/>
    <mergeCell ref="C2:E2"/>
    <mergeCell ref="A3:B3"/>
    <mergeCell ref="A4:B4"/>
  </mergeCells>
  <dataValidations count="7">
    <dataValidation type="list" allowBlank="1" showInputMessage="1" promptTitle="Izberi iz seznama" prompt="Iz spodnjega seznama izberi tujo organizacijo kateri pripada TDT" sqref="A14:A16" xr:uid="{5CB97C7F-08D5-464D-9601-791DA223130C}">
      <formula1>Organizacije</formula1>
    </dataValidation>
    <dataValidation type="list" allowBlank="1" showInputMessage="1" showErrorMessage="1" promptTitle="Izberi iz seznama" prompt="Izberi trenutni status članstva znortaj tujega TDT" sqref="D14:D16" xr:uid="{B26C74C1-F016-4012-9261-7B6FFA240428}">
      <formula1>Status</formula1>
    </dataValidation>
    <dataValidation allowBlank="1" showInputMessage="1" promptTitle="Vnesi datum" prompt="Vnesi datum zadnje spremembe statusa članstva TDT" sqref="E14:E16" xr:uid="{19CEA31D-4E89-417B-9B45-B0DF205BD913}"/>
    <dataValidation allowBlank="1" showInputMessage="1" showErrorMessage="1" promptTitle="Vnesi naslov tujega TDT" prompt="Vnesi originalni naslov tujega TDT" sqref="C14:C16" xr:uid="{00CECB0F-03EB-4B00-B7F2-0B582E7EE05C}"/>
    <dataValidation allowBlank="1" showInputMessage="1" showErrorMessage="1" promptTitle="Vnesi oznako" prompt="Vnesi oznako Evropskega, mednarodnega ali Slovenskega TC, SC ali WG" sqref="B79:B82" xr:uid="{568AC507-1E9C-4B53-933F-EECEDE9AE8C4}"/>
    <dataValidation allowBlank="1" showInputMessage="1" showErrorMessage="1" promptTitle="Vnesi ime " prompt="Vpiši ime in priimek strokovnjaka oziroma TS" sqref="A79:A82" xr:uid="{F0F57D76-380A-4AF4-A4F0-F15EDD69A92A}"/>
    <dataValidation allowBlank="1" showInputMessage="1" showErrorMessage="1" promptTitle="Vnesi ime TDT" prompt="Vnesi celotno ime tujega TDT" sqref="C79:C82" xr:uid="{02AFC589-C1F0-4A55-93A8-83FE3AB7E034}"/>
  </dataValidations>
  <pageMargins left="0.25" right="0.25" top="0.25" bottom="0.25" header="0.5" footer="0.5"/>
  <pageSetup paperSize="9" orientation="landscape" r:id="rId1"/>
  <headerFooter alignWithMargins="0">
    <oddFooter>&amp;L&amp;C&amp;R</oddFooter>
  </headerFooter>
  <drawing r:id="rId2"/>
  <tableParts count="7">
    <tablePart r:id="rId3"/>
    <tablePart r:id="rId4"/>
    <tablePart r:id="rId5"/>
    <tablePart r:id="rId6"/>
    <tablePart r:id="rId7"/>
    <tablePart r:id="rId8"/>
    <tablePart r:id="rId9"/>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D2546-0844-45E2-B6FF-3D9C3A6A5014}">
  <sheetPr>
    <outlinePr summaryBelow="0" summaryRight="0"/>
  </sheetPr>
  <dimension ref="A1:M125"/>
  <sheetViews>
    <sheetView showGridLines="0" zoomScaleNormal="100" workbookViewId="0">
      <pane ySplit="1" topLeftCell="A112" activePane="bottomLeft" state="frozenSplit"/>
      <selection activeCell="A31" sqref="A31"/>
      <selection pane="bottomLeft" activeCell="A124" sqref="A124"/>
    </sheetView>
  </sheetViews>
  <sheetFormatPr defaultColWidth="9.140625" defaultRowHeight="12.75" x14ac:dyDescent="0.25"/>
  <cols>
    <col min="1" max="1" width="23.140625" style="3" customWidth="1"/>
    <col min="2" max="2" width="18.28515625" style="3" customWidth="1"/>
    <col min="3" max="3" width="38.7109375" style="3" customWidth="1"/>
    <col min="4" max="4" width="14.140625" style="3" bestFit="1" customWidth="1"/>
    <col min="5" max="5" width="43.7109375" style="3" customWidth="1"/>
    <col min="6" max="8" width="11.5703125" style="3" customWidth="1"/>
    <col min="9" max="9" width="3.5703125" style="3" customWidth="1"/>
    <col min="10" max="16384" width="9.140625" style="3"/>
  </cols>
  <sheetData>
    <row r="1" spans="1:13" ht="18.75" customHeight="1" x14ac:dyDescent="0.25">
      <c r="A1" s="1"/>
      <c r="B1" s="2"/>
      <c r="C1" s="306" t="s">
        <v>0</v>
      </c>
      <c r="D1" s="306"/>
      <c r="E1" s="306"/>
      <c r="F1" s="2"/>
      <c r="G1" s="1"/>
      <c r="H1" s="1"/>
    </row>
    <row r="2" spans="1:13" ht="13.5" customHeight="1" x14ac:dyDescent="0.25">
      <c r="A2" s="303" t="s">
        <v>1</v>
      </c>
      <c r="B2" s="303"/>
      <c r="C2" s="307" t="s">
        <v>819</v>
      </c>
      <c r="D2" s="307"/>
      <c r="E2" s="307"/>
      <c r="F2" s="1"/>
      <c r="G2" s="1"/>
      <c r="H2" s="1"/>
    </row>
    <row r="3" spans="1:13" x14ac:dyDescent="0.25">
      <c r="A3" s="303" t="s">
        <v>2</v>
      </c>
      <c r="B3" s="303"/>
      <c r="C3" s="5" t="s">
        <v>781</v>
      </c>
      <c r="D3" s="5"/>
      <c r="E3" s="5"/>
      <c r="F3" s="5"/>
      <c r="G3" s="1"/>
      <c r="H3" s="1"/>
    </row>
    <row r="4" spans="1:13" x14ac:dyDescent="0.25">
      <c r="A4" s="303" t="s">
        <v>3</v>
      </c>
      <c r="B4" s="303"/>
      <c r="C4" s="5" t="s">
        <v>820</v>
      </c>
      <c r="D4" s="5"/>
      <c r="E4" s="5"/>
      <c r="F4" s="5"/>
      <c r="G4" s="1"/>
      <c r="H4" s="1"/>
      <c r="J4" s="36"/>
      <c r="K4" s="10"/>
      <c r="L4" s="10"/>
      <c r="M4" s="10"/>
    </row>
    <row r="5" spans="1:13" x14ac:dyDescent="0.25">
      <c r="A5" s="303" t="s">
        <v>4</v>
      </c>
      <c r="B5" s="303"/>
      <c r="C5" s="6">
        <v>7</v>
      </c>
      <c r="D5" s="5"/>
      <c r="E5" s="5"/>
      <c r="F5" s="5"/>
      <c r="G5" s="1"/>
      <c r="H5" s="1"/>
      <c r="J5" s="36"/>
    </row>
    <row r="6" spans="1:13" x14ac:dyDescent="0.25">
      <c r="A6" s="303" t="s">
        <v>5</v>
      </c>
      <c r="B6" s="303"/>
      <c r="C6" s="6">
        <v>12</v>
      </c>
      <c r="D6" s="5"/>
      <c r="E6" s="5"/>
      <c r="F6" s="5"/>
      <c r="G6" s="1"/>
      <c r="H6" s="1"/>
    </row>
    <row r="7" spans="1:13" x14ac:dyDescent="0.25">
      <c r="A7" s="304" t="s">
        <v>62</v>
      </c>
      <c r="B7" s="304"/>
      <c r="C7" s="6"/>
      <c r="D7" s="5"/>
      <c r="E7" s="5"/>
      <c r="F7" s="5"/>
      <c r="G7" s="1"/>
      <c r="H7" s="1"/>
    </row>
    <row r="8" spans="1:13" x14ac:dyDescent="0.25">
      <c r="A8" s="304" t="s">
        <v>23</v>
      </c>
      <c r="B8" s="304"/>
      <c r="C8" s="6"/>
      <c r="D8" s="5"/>
      <c r="E8" s="5"/>
      <c r="F8" s="5"/>
      <c r="G8" s="1"/>
      <c r="H8" s="1"/>
    </row>
    <row r="9" spans="1:13" x14ac:dyDescent="0.25">
      <c r="A9" s="4"/>
      <c r="B9" s="4"/>
      <c r="C9" s="6"/>
      <c r="D9" s="5"/>
      <c r="E9" s="5"/>
      <c r="F9" s="5"/>
      <c r="G9" s="1"/>
      <c r="H9" s="1"/>
    </row>
    <row r="10" spans="1:13" x14ac:dyDescent="0.25">
      <c r="A10" s="305" t="s">
        <v>6</v>
      </c>
      <c r="B10" s="305"/>
      <c r="C10" s="305"/>
      <c r="D10" s="41"/>
      <c r="E10" s="41"/>
      <c r="F10" s="41"/>
      <c r="G10" s="1"/>
      <c r="H10" s="1"/>
    </row>
    <row r="11" spans="1:13" s="10" customFormat="1" ht="51" customHeight="1" x14ac:dyDescent="0.25">
      <c r="A11" s="7" t="s">
        <v>7</v>
      </c>
      <c r="B11" s="7"/>
      <c r="C11" s="301" t="s">
        <v>821</v>
      </c>
      <c r="D11" s="301"/>
      <c r="E11" s="301"/>
      <c r="F11" s="7"/>
      <c r="G11" s="9"/>
      <c r="H11" s="9"/>
    </row>
    <row r="12" spans="1:13" ht="12.75" customHeight="1" x14ac:dyDescent="0.25">
      <c r="A12" s="65" t="s">
        <v>8</v>
      </c>
      <c r="B12" s="24"/>
      <c r="C12" s="24"/>
      <c r="D12" s="24"/>
      <c r="E12" s="24"/>
      <c r="F12" s="24"/>
      <c r="G12" s="299"/>
      <c r="H12" s="299"/>
    </row>
    <row r="13" spans="1:13" s="10" customFormat="1" ht="24" x14ac:dyDescent="0.25">
      <c r="A13" s="79" t="s">
        <v>9</v>
      </c>
      <c r="B13" s="64" t="s">
        <v>63</v>
      </c>
      <c r="C13" s="79" t="s">
        <v>64</v>
      </c>
      <c r="D13" s="68" t="s">
        <v>10</v>
      </c>
      <c r="E13" s="83" t="s">
        <v>30</v>
      </c>
      <c r="F13" s="11"/>
    </row>
    <row r="14" spans="1:13" x14ac:dyDescent="0.25">
      <c r="A14" s="80" t="s">
        <v>28</v>
      </c>
      <c r="B14" s="72" t="s">
        <v>822</v>
      </c>
      <c r="C14" s="62" t="s">
        <v>823</v>
      </c>
      <c r="D14" s="49" t="s">
        <v>40</v>
      </c>
      <c r="E14" s="84">
        <v>35237</v>
      </c>
      <c r="F14" s="12"/>
    </row>
    <row r="15" spans="1:13" x14ac:dyDescent="0.25">
      <c r="A15" s="80" t="s">
        <v>28</v>
      </c>
      <c r="B15" s="73" t="s">
        <v>824</v>
      </c>
      <c r="C15" s="62" t="s">
        <v>825</v>
      </c>
      <c r="D15" s="49" t="s">
        <v>40</v>
      </c>
      <c r="E15" s="84">
        <v>35237</v>
      </c>
      <c r="F15" s="12"/>
    </row>
    <row r="16" spans="1:13" x14ac:dyDescent="0.25">
      <c r="A16" s="80" t="s">
        <v>28</v>
      </c>
      <c r="B16" s="73" t="s">
        <v>826</v>
      </c>
      <c r="C16" s="62" t="s">
        <v>827</v>
      </c>
      <c r="D16" s="49" t="s">
        <v>40</v>
      </c>
      <c r="E16" s="84">
        <v>35907</v>
      </c>
      <c r="F16" s="14"/>
    </row>
    <row r="17" spans="1:9" x14ac:dyDescent="0.25">
      <c r="A17" s="80" t="s">
        <v>28</v>
      </c>
      <c r="B17" s="77" t="s">
        <v>828</v>
      </c>
      <c r="C17" s="62" t="s">
        <v>829</v>
      </c>
      <c r="D17" s="49" t="s">
        <v>40</v>
      </c>
      <c r="E17" s="84">
        <v>35279</v>
      </c>
      <c r="F17" s="14"/>
    </row>
    <row r="18" spans="1:9" x14ac:dyDescent="0.25">
      <c r="A18" s="80" t="s">
        <v>28</v>
      </c>
      <c r="B18" s="52" t="s">
        <v>830</v>
      </c>
      <c r="C18" s="62" t="s">
        <v>831</v>
      </c>
      <c r="D18" s="49" t="s">
        <v>39</v>
      </c>
      <c r="E18" s="84">
        <v>40427</v>
      </c>
      <c r="F18" s="24"/>
      <c r="G18" s="299"/>
      <c r="H18" s="299"/>
    </row>
    <row r="19" spans="1:9" s="10" customFormat="1" x14ac:dyDescent="0.25">
      <c r="A19" s="80" t="s">
        <v>28</v>
      </c>
      <c r="B19" s="52" t="s">
        <v>832</v>
      </c>
      <c r="C19" s="62" t="s">
        <v>833</v>
      </c>
      <c r="D19" s="49" t="s">
        <v>39</v>
      </c>
      <c r="E19" s="84">
        <v>44249</v>
      </c>
      <c r="G19" s="15"/>
      <c r="H19" s="15"/>
      <c r="I19" s="15"/>
    </row>
    <row r="20" spans="1:9" x14ac:dyDescent="0.25">
      <c r="A20" s="80" t="s">
        <v>28</v>
      </c>
      <c r="B20" s="52" t="s">
        <v>834</v>
      </c>
      <c r="C20" s="62" t="s">
        <v>835</v>
      </c>
      <c r="D20" s="49" t="s">
        <v>40</v>
      </c>
      <c r="E20" s="84">
        <v>35101</v>
      </c>
      <c r="F20" s="8"/>
      <c r="G20" s="17"/>
    </row>
    <row r="21" spans="1:9" x14ac:dyDescent="0.25">
      <c r="A21" s="80" t="s">
        <v>28</v>
      </c>
      <c r="B21" s="52" t="s">
        <v>836</v>
      </c>
      <c r="C21" s="62" t="s">
        <v>837</v>
      </c>
      <c r="D21" s="49" t="s">
        <v>39</v>
      </c>
      <c r="E21" s="84">
        <v>35101</v>
      </c>
      <c r="F21" s="8"/>
      <c r="G21" s="17"/>
    </row>
    <row r="22" spans="1:9" s="38" customFormat="1" x14ac:dyDescent="0.25">
      <c r="A22" s="80" t="s">
        <v>28</v>
      </c>
      <c r="B22" s="52" t="s">
        <v>838</v>
      </c>
      <c r="C22" s="62" t="s">
        <v>839</v>
      </c>
      <c r="D22" s="49" t="s">
        <v>40</v>
      </c>
      <c r="E22" s="84">
        <v>39317</v>
      </c>
      <c r="F22" s="8"/>
      <c r="G22" s="35"/>
    </row>
    <row r="23" spans="1:9" x14ac:dyDescent="0.25">
      <c r="A23" s="80" t="s">
        <v>28</v>
      </c>
      <c r="B23" s="52" t="s">
        <v>840</v>
      </c>
      <c r="C23" s="62" t="s">
        <v>841</v>
      </c>
      <c r="D23" s="49" t="s">
        <v>40</v>
      </c>
      <c r="E23" s="84">
        <v>39317</v>
      </c>
      <c r="F23" s="8"/>
      <c r="G23" s="17"/>
    </row>
    <row r="24" spans="1:9" ht="24" x14ac:dyDescent="0.25">
      <c r="A24" s="80" t="s">
        <v>28</v>
      </c>
      <c r="B24" s="52" t="s">
        <v>842</v>
      </c>
      <c r="C24" s="62" t="s">
        <v>843</v>
      </c>
      <c r="D24" s="49" t="s">
        <v>40</v>
      </c>
      <c r="E24" s="84">
        <v>43311</v>
      </c>
      <c r="F24" s="8"/>
      <c r="G24" s="17"/>
    </row>
    <row r="25" spans="1:9" x14ac:dyDescent="0.25">
      <c r="A25" s="80" t="s">
        <v>28</v>
      </c>
      <c r="B25" s="52" t="s">
        <v>844</v>
      </c>
      <c r="C25" s="62" t="s">
        <v>845</v>
      </c>
      <c r="D25" s="49" t="s">
        <v>40</v>
      </c>
      <c r="E25" s="84">
        <v>39644</v>
      </c>
      <c r="F25" s="8"/>
      <c r="G25" s="17"/>
    </row>
    <row r="26" spans="1:9" x14ac:dyDescent="0.25">
      <c r="A26" s="80" t="s">
        <v>25</v>
      </c>
      <c r="B26" s="52" t="s">
        <v>846</v>
      </c>
      <c r="C26" s="62" t="s">
        <v>847</v>
      </c>
      <c r="D26" s="49" t="s">
        <v>39</v>
      </c>
      <c r="E26" s="84">
        <v>39325</v>
      </c>
      <c r="F26" s="8"/>
      <c r="G26" s="17"/>
    </row>
    <row r="27" spans="1:9" x14ac:dyDescent="0.25">
      <c r="A27" s="80" t="s">
        <v>25</v>
      </c>
      <c r="B27" s="52" t="s">
        <v>848</v>
      </c>
      <c r="C27" s="62" t="s">
        <v>849</v>
      </c>
      <c r="D27" s="49" t="s">
        <v>39</v>
      </c>
      <c r="E27" s="84">
        <v>39247</v>
      </c>
      <c r="F27" s="8"/>
      <c r="G27" s="17"/>
    </row>
    <row r="28" spans="1:9" s="10" customFormat="1" x14ac:dyDescent="0.25">
      <c r="A28" s="81" t="s">
        <v>24</v>
      </c>
      <c r="B28" s="82">
        <f>SUBTOTAL(103,TabelaIDT1[Oznaka tujega TC, SC])</f>
        <v>14</v>
      </c>
      <c r="C28" s="52"/>
      <c r="D28" s="52"/>
      <c r="E28" s="85"/>
      <c r="F28" s="11"/>
      <c r="G28" s="11"/>
      <c r="H28" s="11"/>
    </row>
    <row r="29" spans="1:9" s="10" customFormat="1" x14ac:dyDescent="0.25">
      <c r="A29" s="50"/>
      <c r="B29" s="51"/>
      <c r="C29" s="52"/>
      <c r="D29" s="52"/>
      <c r="E29" s="53"/>
      <c r="F29" s="11"/>
      <c r="G29" s="11"/>
      <c r="H29" s="11"/>
    </row>
    <row r="30" spans="1:9" x14ac:dyDescent="0.25">
      <c r="A30" s="300" t="s">
        <v>58</v>
      </c>
      <c r="B30" s="300"/>
      <c r="C30" s="40"/>
      <c r="D30" s="40"/>
      <c r="E30" s="40"/>
      <c r="F30" s="4"/>
    </row>
    <row r="31" spans="1:9" x14ac:dyDescent="0.25">
      <c r="A31" s="302" t="s">
        <v>11</v>
      </c>
      <c r="B31" s="302"/>
      <c r="C31" s="7"/>
      <c r="D31" s="7"/>
      <c r="E31" s="7"/>
    </row>
    <row r="32" spans="1:9" x14ac:dyDescent="0.25">
      <c r="A32" s="39" t="s">
        <v>2733</v>
      </c>
      <c r="B32" s="39"/>
      <c r="C32" s="39"/>
      <c r="D32" s="39"/>
      <c r="E32" s="39"/>
    </row>
    <row r="33" spans="1:8" x14ac:dyDescent="0.25">
      <c r="A33" s="42" t="s">
        <v>2690</v>
      </c>
      <c r="B33" s="42" t="s">
        <v>2691</v>
      </c>
      <c r="C33" s="42" t="s">
        <v>16</v>
      </c>
      <c r="D33" s="42" t="s">
        <v>57</v>
      </c>
      <c r="E33" s="42" t="s">
        <v>18</v>
      </c>
    </row>
    <row r="34" spans="1:8" ht="36" x14ac:dyDescent="0.25">
      <c r="A34" s="32" t="s">
        <v>871</v>
      </c>
      <c r="B34" s="42" t="s">
        <v>850</v>
      </c>
      <c r="C34" s="32" t="s">
        <v>851</v>
      </c>
      <c r="D34" s="32">
        <v>1099</v>
      </c>
      <c r="E34" s="32" t="s">
        <v>5673</v>
      </c>
    </row>
    <row r="35" spans="1:8" ht="24" x14ac:dyDescent="0.25">
      <c r="A35" s="32" t="s">
        <v>871</v>
      </c>
      <c r="B35" s="42" t="s">
        <v>5672</v>
      </c>
      <c r="C35" s="32" t="s">
        <v>5655</v>
      </c>
      <c r="D35" s="32">
        <v>1099</v>
      </c>
      <c r="E35" s="32" t="s">
        <v>5674</v>
      </c>
    </row>
    <row r="36" spans="1:8" ht="36" x14ac:dyDescent="0.25">
      <c r="A36" s="32" t="s">
        <v>872</v>
      </c>
      <c r="B36" s="42">
        <v>93100</v>
      </c>
      <c r="C36" s="32" t="s">
        <v>5656</v>
      </c>
      <c r="D36" s="32">
        <v>1099</v>
      </c>
      <c r="E36" s="32" t="s">
        <v>5675</v>
      </c>
      <c r="F36" s="4"/>
    </row>
    <row r="37" spans="1:8" ht="24" x14ac:dyDescent="0.25">
      <c r="A37" s="32" t="s">
        <v>872</v>
      </c>
      <c r="B37" s="42">
        <v>92121</v>
      </c>
      <c r="C37" s="32" t="s">
        <v>852</v>
      </c>
      <c r="D37" s="32">
        <v>2000</v>
      </c>
      <c r="E37" s="32" t="s">
        <v>5676</v>
      </c>
      <c r="F37" s="4"/>
    </row>
    <row r="38" spans="1:8" s="20" customFormat="1" ht="24" x14ac:dyDescent="0.25">
      <c r="A38" s="32" t="s">
        <v>872</v>
      </c>
      <c r="B38" s="42">
        <v>85109</v>
      </c>
      <c r="C38" s="32" t="s">
        <v>853</v>
      </c>
      <c r="D38" s="32">
        <v>2000</v>
      </c>
      <c r="E38" s="32" t="s">
        <v>5677</v>
      </c>
      <c r="F38" s="21"/>
      <c r="G38" s="21"/>
      <c r="H38" s="21"/>
    </row>
    <row r="39" spans="1:8" s="20" customFormat="1" ht="24" x14ac:dyDescent="0.25">
      <c r="A39" s="32" t="s">
        <v>872</v>
      </c>
      <c r="B39" s="42">
        <v>91741</v>
      </c>
      <c r="C39" s="32" t="s">
        <v>5657</v>
      </c>
      <c r="D39" s="32">
        <v>3020</v>
      </c>
      <c r="E39" s="32" t="s">
        <v>5678</v>
      </c>
      <c r="F39" s="21"/>
      <c r="G39" s="21"/>
      <c r="H39" s="21"/>
    </row>
    <row r="40" spans="1:8" s="20" customFormat="1" ht="36" x14ac:dyDescent="0.25">
      <c r="A40" s="32" t="s">
        <v>872</v>
      </c>
      <c r="B40" s="42">
        <v>89763</v>
      </c>
      <c r="C40" s="32" t="s">
        <v>5658</v>
      </c>
      <c r="D40" s="32">
        <v>3060</v>
      </c>
      <c r="E40" s="32" t="s">
        <v>5679</v>
      </c>
      <c r="F40" s="21"/>
      <c r="G40" s="21"/>
      <c r="H40" s="21"/>
    </row>
    <row r="41" spans="1:8" s="20" customFormat="1" ht="36" x14ac:dyDescent="0.25">
      <c r="A41" s="32" t="s">
        <v>872</v>
      </c>
      <c r="B41" s="42">
        <v>87135</v>
      </c>
      <c r="C41" s="32" t="s">
        <v>5659</v>
      </c>
      <c r="D41" s="32">
        <v>3060</v>
      </c>
      <c r="E41" s="32" t="s">
        <v>5680</v>
      </c>
      <c r="F41" s="21"/>
      <c r="G41" s="21"/>
      <c r="H41" s="21"/>
    </row>
    <row r="42" spans="1:8" s="20" customFormat="1" ht="24" x14ac:dyDescent="0.25">
      <c r="A42" s="32" t="s">
        <v>872</v>
      </c>
      <c r="B42" s="42">
        <v>87130</v>
      </c>
      <c r="C42" s="32" t="s">
        <v>5660</v>
      </c>
      <c r="D42" s="32">
        <v>3060</v>
      </c>
      <c r="E42" s="32" t="s">
        <v>5681</v>
      </c>
      <c r="F42" s="21"/>
      <c r="G42" s="21"/>
      <c r="H42" s="21"/>
    </row>
    <row r="43" spans="1:8" s="20" customFormat="1" ht="24" x14ac:dyDescent="0.25">
      <c r="A43" s="32" t="s">
        <v>873</v>
      </c>
      <c r="B43" s="42">
        <v>87184</v>
      </c>
      <c r="C43" s="32" t="s">
        <v>5661</v>
      </c>
      <c r="D43" s="32">
        <v>2000</v>
      </c>
      <c r="E43" s="32" t="s">
        <v>5682</v>
      </c>
      <c r="F43" s="21"/>
      <c r="G43" s="21"/>
      <c r="H43" s="21"/>
    </row>
    <row r="44" spans="1:8" ht="36" x14ac:dyDescent="0.25">
      <c r="A44" s="32" t="s">
        <v>874</v>
      </c>
      <c r="B44" s="42">
        <v>92118</v>
      </c>
      <c r="C44" s="32" t="s">
        <v>5662</v>
      </c>
      <c r="D44" s="32">
        <v>2000</v>
      </c>
      <c r="E44" s="32" t="s">
        <v>5683</v>
      </c>
      <c r="F44" s="22"/>
      <c r="G44" s="23"/>
      <c r="H44" s="23"/>
    </row>
    <row r="45" spans="1:8" ht="36" x14ac:dyDescent="0.25">
      <c r="A45" s="32" t="s">
        <v>874</v>
      </c>
      <c r="B45" s="42">
        <v>90169</v>
      </c>
      <c r="C45" s="32" t="s">
        <v>5663</v>
      </c>
      <c r="D45" s="32">
        <v>2000</v>
      </c>
      <c r="E45" s="32" t="s">
        <v>863</v>
      </c>
      <c r="F45" s="22"/>
      <c r="G45" s="23"/>
      <c r="H45" s="23"/>
    </row>
    <row r="46" spans="1:8" ht="36" x14ac:dyDescent="0.25">
      <c r="A46" s="32" t="s">
        <v>874</v>
      </c>
      <c r="B46" s="42">
        <v>89553</v>
      </c>
      <c r="C46" s="32" t="s">
        <v>5664</v>
      </c>
      <c r="D46" s="32">
        <v>3092</v>
      </c>
      <c r="E46" s="32" t="s">
        <v>862</v>
      </c>
      <c r="F46" s="22"/>
      <c r="G46" s="23"/>
      <c r="H46" s="23"/>
    </row>
    <row r="47" spans="1:8" ht="36" x14ac:dyDescent="0.25">
      <c r="A47" s="32" t="s">
        <v>875</v>
      </c>
      <c r="B47" s="42">
        <v>87175</v>
      </c>
      <c r="C47" s="32" t="s">
        <v>5665</v>
      </c>
      <c r="D47" s="32">
        <v>4060</v>
      </c>
      <c r="E47" s="32" t="s">
        <v>5684</v>
      </c>
      <c r="F47" s="22"/>
      <c r="G47" s="23"/>
      <c r="H47" s="23"/>
    </row>
    <row r="48" spans="1:8" ht="48" x14ac:dyDescent="0.25">
      <c r="A48" s="32" t="s">
        <v>875</v>
      </c>
      <c r="B48" s="42">
        <v>86713</v>
      </c>
      <c r="C48" s="32" t="s">
        <v>5666</v>
      </c>
      <c r="D48" s="32">
        <v>4060</v>
      </c>
      <c r="E48" s="32" t="s">
        <v>5685</v>
      </c>
      <c r="F48" s="22"/>
      <c r="G48" s="23"/>
      <c r="H48" s="23"/>
    </row>
    <row r="49" spans="1:8" ht="48" x14ac:dyDescent="0.25">
      <c r="A49" s="32" t="s">
        <v>876</v>
      </c>
      <c r="B49" s="42">
        <v>91018</v>
      </c>
      <c r="C49" s="32" t="s">
        <v>5667</v>
      </c>
      <c r="D49" s="32">
        <v>3020</v>
      </c>
      <c r="E49" s="32" t="s">
        <v>5686</v>
      </c>
      <c r="F49" s="22"/>
      <c r="G49" s="23"/>
      <c r="H49" s="23"/>
    </row>
    <row r="50" spans="1:8" ht="48" x14ac:dyDescent="0.25">
      <c r="A50" s="32" t="s">
        <v>876</v>
      </c>
      <c r="B50" s="42">
        <v>91328</v>
      </c>
      <c r="C50" s="32" t="s">
        <v>5668</v>
      </c>
      <c r="D50" s="32">
        <v>4000</v>
      </c>
      <c r="E50" s="32" t="s">
        <v>5687</v>
      </c>
      <c r="F50" s="22"/>
      <c r="G50" s="23"/>
      <c r="H50" s="23"/>
    </row>
    <row r="51" spans="1:8" ht="36" x14ac:dyDescent="0.25">
      <c r="A51" s="32" t="s">
        <v>877</v>
      </c>
      <c r="B51" s="42">
        <v>87683</v>
      </c>
      <c r="C51" s="32" t="s">
        <v>5669</v>
      </c>
      <c r="D51" s="32">
        <v>2000</v>
      </c>
      <c r="E51" s="32" t="s">
        <v>864</v>
      </c>
      <c r="F51" s="22"/>
      <c r="G51" s="23"/>
      <c r="H51" s="23"/>
    </row>
    <row r="52" spans="1:8" ht="36" x14ac:dyDescent="0.25">
      <c r="A52" s="32" t="s">
        <v>877</v>
      </c>
      <c r="B52" s="42">
        <v>89251</v>
      </c>
      <c r="C52" s="32" t="s">
        <v>854</v>
      </c>
      <c r="D52" s="32">
        <v>2000</v>
      </c>
      <c r="E52" s="32" t="s">
        <v>5688</v>
      </c>
      <c r="F52" s="5"/>
    </row>
    <row r="53" spans="1:8" ht="36" x14ac:dyDescent="0.25">
      <c r="A53" s="32" t="s">
        <v>877</v>
      </c>
      <c r="B53" s="42">
        <v>92792</v>
      </c>
      <c r="C53" s="32" t="s">
        <v>5670</v>
      </c>
      <c r="D53" s="32">
        <v>2000</v>
      </c>
      <c r="E53" s="32" t="s">
        <v>5689</v>
      </c>
      <c r="F53" s="16"/>
    </row>
    <row r="54" spans="1:8" ht="36" x14ac:dyDescent="0.25">
      <c r="A54" s="32" t="s">
        <v>877</v>
      </c>
      <c r="B54" s="42">
        <v>89772</v>
      </c>
      <c r="C54" s="32" t="s">
        <v>5671</v>
      </c>
      <c r="D54" s="32">
        <v>4000</v>
      </c>
      <c r="E54" s="32" t="s">
        <v>5690</v>
      </c>
    </row>
    <row r="55" spans="1:8" ht="24" x14ac:dyDescent="0.25">
      <c r="A55" s="32" t="s">
        <v>878</v>
      </c>
      <c r="B55" s="42">
        <v>91335</v>
      </c>
      <c r="C55" s="32" t="s">
        <v>5691</v>
      </c>
      <c r="D55" s="32">
        <v>2000</v>
      </c>
      <c r="E55" s="32" t="s">
        <v>5710</v>
      </c>
    </row>
    <row r="56" spans="1:8" ht="36" x14ac:dyDescent="0.25">
      <c r="A56" s="32" t="s">
        <v>878</v>
      </c>
      <c r="B56" s="42">
        <v>90061</v>
      </c>
      <c r="C56" s="32" t="s">
        <v>5692</v>
      </c>
      <c r="D56" s="32">
        <v>3060</v>
      </c>
      <c r="E56" s="32" t="s">
        <v>5711</v>
      </c>
    </row>
    <row r="57" spans="1:8" ht="24" x14ac:dyDescent="0.25">
      <c r="A57" s="32" t="s">
        <v>878</v>
      </c>
      <c r="B57" s="42">
        <v>85512</v>
      </c>
      <c r="C57" s="32" t="s">
        <v>5693</v>
      </c>
      <c r="D57" s="32">
        <v>4020</v>
      </c>
      <c r="E57" s="32" t="s">
        <v>5712</v>
      </c>
    </row>
    <row r="58" spans="1:8" ht="24" x14ac:dyDescent="0.25">
      <c r="A58" s="32" t="s">
        <v>878</v>
      </c>
      <c r="B58" s="42">
        <v>88366</v>
      </c>
      <c r="C58" s="32" t="s">
        <v>5694</v>
      </c>
      <c r="D58" s="32">
        <v>4020</v>
      </c>
      <c r="E58" s="32" t="s">
        <v>5713</v>
      </c>
    </row>
    <row r="59" spans="1:8" ht="24" x14ac:dyDescent="0.25">
      <c r="A59" s="32" t="s">
        <v>878</v>
      </c>
      <c r="B59" s="42">
        <v>86938</v>
      </c>
      <c r="C59" s="32" t="s">
        <v>5695</v>
      </c>
      <c r="D59" s="32">
        <v>4060</v>
      </c>
      <c r="E59" s="32" t="s">
        <v>5714</v>
      </c>
      <c r="F59" s="16"/>
    </row>
    <row r="60" spans="1:8" ht="36" x14ac:dyDescent="0.25">
      <c r="A60" s="32" t="s">
        <v>879</v>
      </c>
      <c r="B60" s="42">
        <v>87318</v>
      </c>
      <c r="C60" s="32" t="s">
        <v>855</v>
      </c>
      <c r="D60" s="32">
        <v>2000</v>
      </c>
      <c r="E60" s="32" t="s">
        <v>5715</v>
      </c>
      <c r="F60" s="16"/>
    </row>
    <row r="61" spans="1:8" ht="36" x14ac:dyDescent="0.25">
      <c r="A61" s="32" t="s">
        <v>879</v>
      </c>
      <c r="B61" s="42">
        <v>84863</v>
      </c>
      <c r="C61" s="32" t="s">
        <v>5696</v>
      </c>
      <c r="D61" s="32">
        <v>4099</v>
      </c>
      <c r="E61" s="32" t="s">
        <v>5716</v>
      </c>
    </row>
    <row r="62" spans="1:8" ht="36" x14ac:dyDescent="0.25">
      <c r="A62" s="32" t="s">
        <v>880</v>
      </c>
      <c r="B62" s="42">
        <v>90295</v>
      </c>
      <c r="C62" s="32" t="s">
        <v>856</v>
      </c>
      <c r="D62" s="32">
        <v>1099</v>
      </c>
      <c r="E62" s="32" t="s">
        <v>865</v>
      </c>
    </row>
    <row r="63" spans="1:8" ht="36" x14ac:dyDescent="0.25">
      <c r="A63" s="32" t="s">
        <v>880</v>
      </c>
      <c r="B63" s="42">
        <v>92577</v>
      </c>
      <c r="C63" s="32" t="s">
        <v>5697</v>
      </c>
      <c r="D63" s="32">
        <v>2000</v>
      </c>
      <c r="E63" s="32" t="s">
        <v>5717</v>
      </c>
    </row>
    <row r="64" spans="1:8" ht="36" x14ac:dyDescent="0.25">
      <c r="A64" s="32" t="s">
        <v>880</v>
      </c>
      <c r="B64" s="42">
        <v>84361</v>
      </c>
      <c r="C64" s="32" t="s">
        <v>857</v>
      </c>
      <c r="D64" s="32">
        <v>2000</v>
      </c>
      <c r="E64" s="32" t="s">
        <v>866</v>
      </c>
    </row>
    <row r="65" spans="1:6" ht="36" x14ac:dyDescent="0.25">
      <c r="A65" s="32" t="s">
        <v>880</v>
      </c>
      <c r="B65" s="42">
        <v>91875</v>
      </c>
      <c r="C65" s="32" t="s">
        <v>5698</v>
      </c>
      <c r="D65" s="32">
        <v>2060</v>
      </c>
      <c r="E65" s="32" t="s">
        <v>5718</v>
      </c>
    </row>
    <row r="66" spans="1:6" ht="36" x14ac:dyDescent="0.25">
      <c r="A66" s="32" t="s">
        <v>880</v>
      </c>
      <c r="B66" s="42">
        <v>79079</v>
      </c>
      <c r="C66" s="32" t="s">
        <v>858</v>
      </c>
      <c r="D66" s="32">
        <v>2060</v>
      </c>
      <c r="E66" s="32" t="s">
        <v>5719</v>
      </c>
      <c r="F66" s="5"/>
    </row>
    <row r="67" spans="1:6" ht="36" x14ac:dyDescent="0.25">
      <c r="A67" s="32" t="s">
        <v>880</v>
      </c>
      <c r="B67" s="42">
        <v>89618</v>
      </c>
      <c r="C67" s="32" t="s">
        <v>5699</v>
      </c>
      <c r="D67" s="32">
        <v>4060</v>
      </c>
      <c r="E67" s="32" t="s">
        <v>867</v>
      </c>
    </row>
    <row r="68" spans="1:6" ht="36" x14ac:dyDescent="0.25">
      <c r="A68" s="32" t="s">
        <v>881</v>
      </c>
      <c r="B68" s="42">
        <v>93051</v>
      </c>
      <c r="C68" s="32" t="s">
        <v>5700</v>
      </c>
      <c r="D68" s="32">
        <v>2000</v>
      </c>
      <c r="E68" s="32" t="s">
        <v>5720</v>
      </c>
    </row>
    <row r="69" spans="1:6" ht="36" x14ac:dyDescent="0.25">
      <c r="A69" s="32" t="s">
        <v>881</v>
      </c>
      <c r="B69" s="42">
        <v>83519</v>
      </c>
      <c r="C69" s="32" t="s">
        <v>5701</v>
      </c>
      <c r="D69" s="32">
        <v>2060</v>
      </c>
      <c r="E69" s="32" t="s">
        <v>5721</v>
      </c>
    </row>
    <row r="70" spans="1:6" ht="36" x14ac:dyDescent="0.25">
      <c r="A70" s="32" t="s">
        <v>881</v>
      </c>
      <c r="B70" s="42">
        <v>88939</v>
      </c>
      <c r="C70" s="32" t="s">
        <v>5702</v>
      </c>
      <c r="D70" s="32">
        <v>3060</v>
      </c>
      <c r="E70" s="32" t="s">
        <v>5722</v>
      </c>
    </row>
    <row r="71" spans="1:6" ht="48" x14ac:dyDescent="0.25">
      <c r="A71" s="32" t="s">
        <v>881</v>
      </c>
      <c r="B71" s="42">
        <v>89663</v>
      </c>
      <c r="C71" s="32" t="s">
        <v>859</v>
      </c>
      <c r="D71" s="32">
        <v>4099</v>
      </c>
      <c r="E71" s="32" t="s">
        <v>868</v>
      </c>
    </row>
    <row r="72" spans="1:6" ht="36" x14ac:dyDescent="0.25">
      <c r="A72" s="32" t="s">
        <v>882</v>
      </c>
      <c r="B72" s="42">
        <v>89761</v>
      </c>
      <c r="C72" s="32" t="s">
        <v>5703</v>
      </c>
      <c r="D72" s="32">
        <v>2000</v>
      </c>
      <c r="E72" s="32" t="s">
        <v>5723</v>
      </c>
    </row>
    <row r="73" spans="1:6" ht="36" x14ac:dyDescent="0.25">
      <c r="A73" s="32" t="s">
        <v>882</v>
      </c>
      <c r="B73" s="42">
        <v>90043</v>
      </c>
      <c r="C73" s="32" t="s">
        <v>5704</v>
      </c>
      <c r="D73" s="32">
        <v>2000</v>
      </c>
      <c r="E73" s="32" t="s">
        <v>5724</v>
      </c>
    </row>
    <row r="74" spans="1:6" ht="36" x14ac:dyDescent="0.25">
      <c r="A74" s="32" t="s">
        <v>882</v>
      </c>
      <c r="B74" s="42">
        <v>92578</v>
      </c>
      <c r="C74" s="32" t="s">
        <v>5705</v>
      </c>
      <c r="D74" s="32">
        <v>2020</v>
      </c>
      <c r="E74" s="32" t="s">
        <v>5725</v>
      </c>
    </row>
    <row r="75" spans="1:6" ht="36" x14ac:dyDescent="0.25">
      <c r="A75" s="32" t="s">
        <v>882</v>
      </c>
      <c r="B75" s="42">
        <v>89320</v>
      </c>
      <c r="C75" s="32" t="s">
        <v>5706</v>
      </c>
      <c r="D75" s="32">
        <v>2060</v>
      </c>
      <c r="E75" s="32" t="s">
        <v>869</v>
      </c>
    </row>
    <row r="76" spans="1:6" ht="36" x14ac:dyDescent="0.25">
      <c r="A76" s="32" t="s">
        <v>882</v>
      </c>
      <c r="B76" s="42">
        <v>90123</v>
      </c>
      <c r="C76" s="32" t="s">
        <v>5707</v>
      </c>
      <c r="D76" s="32">
        <v>2060</v>
      </c>
      <c r="E76" s="32" t="s">
        <v>5726</v>
      </c>
    </row>
    <row r="77" spans="1:6" ht="36" x14ac:dyDescent="0.25">
      <c r="A77" s="32" t="s">
        <v>882</v>
      </c>
      <c r="B77" s="42">
        <v>88184</v>
      </c>
      <c r="C77" s="32" t="s">
        <v>860</v>
      </c>
      <c r="D77" s="32">
        <v>3060</v>
      </c>
      <c r="E77" s="32" t="s">
        <v>5727</v>
      </c>
    </row>
    <row r="78" spans="1:6" ht="36" x14ac:dyDescent="0.25">
      <c r="A78" s="32" t="s">
        <v>882</v>
      </c>
      <c r="B78" s="42">
        <v>87345</v>
      </c>
      <c r="C78" s="32" t="s">
        <v>5708</v>
      </c>
      <c r="D78" s="32">
        <v>4000</v>
      </c>
      <c r="E78" s="32" t="s">
        <v>861</v>
      </c>
    </row>
    <row r="79" spans="1:6" ht="36" x14ac:dyDescent="0.25">
      <c r="A79" s="32" t="s">
        <v>882</v>
      </c>
      <c r="B79" s="42">
        <v>88068</v>
      </c>
      <c r="C79" s="32" t="s">
        <v>5709</v>
      </c>
      <c r="D79" s="32">
        <v>4020</v>
      </c>
      <c r="E79" s="32" t="s">
        <v>870</v>
      </c>
    </row>
    <row r="80" spans="1:6" x14ac:dyDescent="0.25">
      <c r="A80" s="46" t="s">
        <v>24</v>
      </c>
      <c r="B80" s="46">
        <f>SUBTOTAL(103,TabelaIDT2.1[Številka projekta])</f>
        <v>46</v>
      </c>
      <c r="C80" s="27"/>
      <c r="D80" s="27"/>
      <c r="E80" s="43"/>
    </row>
    <row r="81" spans="1:5" x14ac:dyDescent="0.25">
      <c r="A81" s="46"/>
      <c r="B81" s="43"/>
      <c r="C81" s="27"/>
      <c r="D81" s="27"/>
      <c r="E81" s="43"/>
    </row>
    <row r="82" spans="1:5" ht="13.5" thickBot="1" x14ac:dyDescent="0.3">
      <c r="A82" s="59" t="s">
        <v>15</v>
      </c>
      <c r="B82" s="59"/>
      <c r="C82" s="59"/>
      <c r="D82" s="10"/>
      <c r="E82" s="4"/>
    </row>
    <row r="83" spans="1:5" ht="13.5" thickBot="1" x14ac:dyDescent="0.3">
      <c r="A83" s="66" t="s">
        <v>16</v>
      </c>
      <c r="B83" s="67" t="s">
        <v>17</v>
      </c>
      <c r="C83" s="67" t="s">
        <v>18</v>
      </c>
      <c r="D83" s="94" t="s">
        <v>2694</v>
      </c>
    </row>
    <row r="84" spans="1:5" x14ac:dyDescent="0.25">
      <c r="A84" s="45"/>
      <c r="B84" s="42"/>
      <c r="C84" s="32"/>
      <c r="D84" s="87"/>
    </row>
    <row r="85" spans="1:5" x14ac:dyDescent="0.25">
      <c r="A85" s="45"/>
      <c r="B85" s="42"/>
      <c r="C85" s="32"/>
      <c r="D85" s="87"/>
    </row>
    <row r="86" spans="1:5" x14ac:dyDescent="0.25">
      <c r="A86" s="45"/>
      <c r="B86" s="42"/>
      <c r="C86" s="32"/>
      <c r="D86" s="87"/>
    </row>
    <row r="87" spans="1:5" x14ac:dyDescent="0.25">
      <c r="A87" s="33" t="s">
        <v>24</v>
      </c>
      <c r="B87" s="44">
        <f>SUBTOTAL(109,TabelaIDT2.2[Strani])</f>
        <v>0</v>
      </c>
      <c r="C87" s="44">
        <f>SUBTOTAL(103,TabelaIDT2.2[Naslov])</f>
        <v>0</v>
      </c>
      <c r="D87" s="86"/>
    </row>
    <row r="88" spans="1:5" x14ac:dyDescent="0.25">
      <c r="A88" s="4"/>
      <c r="B88" s="4"/>
      <c r="C88" s="18"/>
      <c r="D88" s="4"/>
      <c r="E88" s="4"/>
    </row>
    <row r="89" spans="1:5" ht="13.5" thickBot="1" x14ac:dyDescent="0.3">
      <c r="A89" s="59" t="s">
        <v>19</v>
      </c>
      <c r="B89" s="59"/>
      <c r="C89" s="59"/>
      <c r="D89" s="21"/>
      <c r="E89" s="21"/>
    </row>
    <row r="90" spans="1:5" ht="13.5" thickBot="1" x14ac:dyDescent="0.3">
      <c r="A90" s="69" t="s">
        <v>16</v>
      </c>
      <c r="B90" s="70" t="s">
        <v>17</v>
      </c>
      <c r="C90" s="70" t="s">
        <v>18</v>
      </c>
      <c r="D90" s="95" t="s">
        <v>2694</v>
      </c>
      <c r="E90" s="21"/>
    </row>
    <row r="91" spans="1:5" x14ac:dyDescent="0.25">
      <c r="A91" s="5"/>
      <c r="B91" s="37"/>
      <c r="C91" s="8"/>
      <c r="D91" s="90"/>
      <c r="E91" s="21"/>
    </row>
    <row r="92" spans="1:5" x14ac:dyDescent="0.25">
      <c r="A92" s="5"/>
      <c r="B92" s="37"/>
      <c r="C92" s="8"/>
      <c r="D92" s="90"/>
      <c r="E92" s="21"/>
    </row>
    <row r="93" spans="1:5" x14ac:dyDescent="0.25">
      <c r="A93" s="5"/>
      <c r="B93" s="37"/>
      <c r="C93" s="8"/>
      <c r="D93" s="90"/>
      <c r="E93" s="21"/>
    </row>
    <row r="94" spans="1:5" x14ac:dyDescent="0.2">
      <c r="A94" s="25" t="s">
        <v>24</v>
      </c>
      <c r="B94" s="43">
        <f>SUBTOTAL(109,TabelaIDT2.3[Strani])</f>
        <v>0</v>
      </c>
      <c r="C94" s="43">
        <f>SUBTOTAL(103,TabelaIDT2.3[Naslov])</f>
        <v>0</v>
      </c>
      <c r="D94" s="89"/>
      <c r="E94" s="21"/>
    </row>
    <row r="95" spans="1:5" x14ac:dyDescent="0.25">
      <c r="A95" s="19"/>
      <c r="B95" s="20"/>
      <c r="C95" s="19"/>
      <c r="D95" s="21"/>
      <c r="E95" s="21"/>
    </row>
    <row r="96" spans="1:5" x14ac:dyDescent="0.25">
      <c r="A96" s="10" t="s">
        <v>59</v>
      </c>
      <c r="B96" s="20"/>
      <c r="C96" s="19"/>
      <c r="D96" s="21"/>
      <c r="E96" s="21"/>
    </row>
    <row r="97" spans="1:5" ht="13.5" thickBot="1" x14ac:dyDescent="0.3">
      <c r="A97" s="59" t="s">
        <v>60</v>
      </c>
      <c r="B97" s="59"/>
      <c r="C97" s="59"/>
      <c r="D97" s="22"/>
      <c r="E97" s="22"/>
    </row>
    <row r="98" spans="1:5" ht="13.5" thickBot="1" x14ac:dyDescent="0.3">
      <c r="A98" s="66" t="s">
        <v>16</v>
      </c>
      <c r="B98" s="67" t="s">
        <v>17</v>
      </c>
      <c r="C98" s="67" t="s">
        <v>18</v>
      </c>
      <c r="D98" s="94" t="s">
        <v>2694</v>
      </c>
      <c r="E98" s="22"/>
    </row>
    <row r="99" spans="1:5" ht="36" x14ac:dyDescent="0.25">
      <c r="A99" s="45" t="s">
        <v>883</v>
      </c>
      <c r="B99" s="42">
        <v>23</v>
      </c>
      <c r="C99" s="32" t="s">
        <v>884</v>
      </c>
      <c r="D99" s="90"/>
      <c r="E99" s="22"/>
    </row>
    <row r="100" spans="1:5" ht="36" x14ac:dyDescent="0.25">
      <c r="A100" s="45" t="s">
        <v>885</v>
      </c>
      <c r="B100" s="42">
        <v>10</v>
      </c>
      <c r="C100" s="32" t="s">
        <v>886</v>
      </c>
      <c r="D100" s="90"/>
      <c r="E100" s="22"/>
    </row>
    <row r="101" spans="1:5" ht="24" x14ac:dyDescent="0.25">
      <c r="A101" s="45" t="s">
        <v>887</v>
      </c>
      <c r="B101" s="42">
        <v>49</v>
      </c>
      <c r="C101" s="32" t="s">
        <v>888</v>
      </c>
      <c r="D101" s="90"/>
      <c r="E101" s="22"/>
    </row>
    <row r="102" spans="1:5" ht="24" x14ac:dyDescent="0.25">
      <c r="A102" s="45" t="s">
        <v>889</v>
      </c>
      <c r="B102" s="42">
        <v>99</v>
      </c>
      <c r="C102" s="32" t="s">
        <v>890</v>
      </c>
      <c r="D102" s="90"/>
      <c r="E102" s="22"/>
    </row>
    <row r="103" spans="1:5" ht="24" x14ac:dyDescent="0.25">
      <c r="A103" s="45" t="s">
        <v>891</v>
      </c>
      <c r="B103" s="42">
        <v>140</v>
      </c>
      <c r="C103" s="32" t="s">
        <v>892</v>
      </c>
      <c r="D103" s="90"/>
      <c r="E103" s="5"/>
    </row>
    <row r="104" spans="1:5" ht="36" x14ac:dyDescent="0.25">
      <c r="A104" s="45" t="s">
        <v>5653</v>
      </c>
      <c r="B104" s="42">
        <v>154</v>
      </c>
      <c r="C104" s="32" t="s">
        <v>5654</v>
      </c>
      <c r="D104" s="45"/>
      <c r="E104" s="5"/>
    </row>
    <row r="105" spans="1:5" ht="24" x14ac:dyDescent="0.25">
      <c r="A105" s="45" t="s">
        <v>893</v>
      </c>
      <c r="B105" s="42">
        <v>31</v>
      </c>
      <c r="C105" s="32" t="s">
        <v>894</v>
      </c>
      <c r="D105" s="90"/>
      <c r="E105" s="16"/>
    </row>
    <row r="106" spans="1:5" x14ac:dyDescent="0.2">
      <c r="A106" s="25" t="s">
        <v>24</v>
      </c>
      <c r="B106" s="43">
        <f>SUBTOTAL(109,TabelaIDT3.1[Strani])</f>
        <v>506</v>
      </c>
      <c r="C106" s="43">
        <f>SUBTOTAL(103,TabelaIDT3.1[Naslov])</f>
        <v>7</v>
      </c>
      <c r="D106" s="89"/>
      <c r="E106" s="32"/>
    </row>
    <row r="107" spans="1:5" x14ac:dyDescent="0.25">
      <c r="A107" s="25"/>
      <c r="B107" s="43"/>
      <c r="C107" s="43"/>
      <c r="D107" s="5"/>
      <c r="E107" s="32"/>
    </row>
    <row r="108" spans="1:5" ht="13.5" thickBot="1" x14ac:dyDescent="0.3">
      <c r="A108" s="58" t="s">
        <v>324</v>
      </c>
      <c r="B108" s="58"/>
      <c r="C108" s="58"/>
      <c r="D108" s="5"/>
      <c r="E108" s="32"/>
    </row>
    <row r="109" spans="1:5" ht="13.5" thickBot="1" x14ac:dyDescent="0.3">
      <c r="A109" s="66" t="s">
        <v>16</v>
      </c>
      <c r="B109" s="67" t="s">
        <v>17</v>
      </c>
      <c r="C109" s="67" t="s">
        <v>18</v>
      </c>
      <c r="D109" s="94" t="s">
        <v>2694</v>
      </c>
      <c r="E109" s="32"/>
    </row>
    <row r="110" spans="1:5" x14ac:dyDescent="0.25">
      <c r="A110" s="45"/>
      <c r="B110" s="42"/>
      <c r="C110" s="32"/>
      <c r="D110" s="90"/>
      <c r="E110" s="32"/>
    </row>
    <row r="111" spans="1:5" x14ac:dyDescent="0.25">
      <c r="A111" s="45"/>
      <c r="B111" s="42"/>
      <c r="C111" s="32"/>
      <c r="D111" s="90"/>
      <c r="E111" s="32"/>
    </row>
    <row r="112" spans="1:5" x14ac:dyDescent="0.25">
      <c r="A112" s="45"/>
      <c r="B112" s="42"/>
      <c r="C112" s="32"/>
      <c r="D112" s="90"/>
      <c r="E112" s="32"/>
    </row>
    <row r="113" spans="1:4" x14ac:dyDescent="0.2">
      <c r="A113" s="25" t="s">
        <v>24</v>
      </c>
      <c r="B113" s="43">
        <f>SUBTOTAL(109,TabelaIDT3.2[Strani])</f>
        <v>0</v>
      </c>
      <c r="C113" s="43">
        <f>SUBTOTAL(103,TabelaIDT3.2[Naslov])</f>
        <v>0</v>
      </c>
      <c r="D113" s="89"/>
    </row>
    <row r="114" spans="1:4" x14ac:dyDescent="0.25">
      <c r="A114" s="4"/>
      <c r="B114" s="4"/>
      <c r="C114" s="8"/>
    </row>
    <row r="115" spans="1:4" ht="13.5" thickBot="1" x14ac:dyDescent="0.3">
      <c r="A115" s="60" t="s">
        <v>215</v>
      </c>
      <c r="B115" s="60"/>
      <c r="C115" s="60"/>
    </row>
    <row r="116" spans="1:4" ht="13.5" thickBot="1" x14ac:dyDescent="0.3">
      <c r="A116" s="67" t="s">
        <v>22</v>
      </c>
      <c r="B116" s="67" t="s">
        <v>65</v>
      </c>
      <c r="C116" s="66" t="s">
        <v>2797</v>
      </c>
      <c r="D116" s="93" t="s">
        <v>2694</v>
      </c>
    </row>
    <row r="117" spans="1:4" x14ac:dyDescent="0.25">
      <c r="A117" s="45"/>
      <c r="B117" s="76" t="s">
        <v>844</v>
      </c>
      <c r="C117" s="42" t="s">
        <v>845</v>
      </c>
      <c r="D117" s="90"/>
    </row>
    <row r="118" spans="1:4" x14ac:dyDescent="0.25">
      <c r="A118" s="45"/>
      <c r="B118" s="32" t="s">
        <v>832</v>
      </c>
      <c r="C118" s="42" t="s">
        <v>833</v>
      </c>
      <c r="D118" s="90"/>
    </row>
    <row r="119" spans="1:4" ht="24" x14ac:dyDescent="0.25">
      <c r="A119" s="45"/>
      <c r="B119" s="76" t="s">
        <v>895</v>
      </c>
      <c r="C119" s="42" t="s">
        <v>5728</v>
      </c>
      <c r="D119" s="90"/>
    </row>
    <row r="120" spans="1:4" ht="24" x14ac:dyDescent="0.25">
      <c r="A120" s="45"/>
      <c r="B120" s="32" t="s">
        <v>895</v>
      </c>
      <c r="C120" s="42" t="s">
        <v>5728</v>
      </c>
      <c r="D120" s="90"/>
    </row>
    <row r="121" spans="1:4" ht="24" x14ac:dyDescent="0.25">
      <c r="A121" s="45"/>
      <c r="B121" s="76" t="s">
        <v>896</v>
      </c>
      <c r="C121" s="42" t="s">
        <v>5729</v>
      </c>
      <c r="D121" s="90"/>
    </row>
    <row r="122" spans="1:4" ht="24" x14ac:dyDescent="0.25">
      <c r="A122" s="45"/>
      <c r="B122" s="32" t="s">
        <v>897</v>
      </c>
      <c r="C122" s="42" t="s">
        <v>5730</v>
      </c>
      <c r="D122" s="90"/>
    </row>
    <row r="123" spans="1:4" ht="24" x14ac:dyDescent="0.25">
      <c r="A123" s="45"/>
      <c r="B123" s="76" t="s">
        <v>898</v>
      </c>
      <c r="C123" s="42" t="s">
        <v>5731</v>
      </c>
      <c r="D123" s="90"/>
    </row>
    <row r="124" spans="1:4" ht="24" x14ac:dyDescent="0.25">
      <c r="A124" s="45"/>
      <c r="B124" s="76" t="s">
        <v>898</v>
      </c>
      <c r="C124" s="42" t="s">
        <v>5731</v>
      </c>
      <c r="D124" s="90"/>
    </row>
    <row r="125" spans="1:4" x14ac:dyDescent="0.2">
      <c r="A125" s="30" t="s">
        <v>24</v>
      </c>
      <c r="B125" s="30">
        <f>SUBTOTAL(103,TabelaIDT4[TDT])</f>
        <v>8</v>
      </c>
      <c r="C125" s="30"/>
      <c r="D125" s="92"/>
    </row>
  </sheetData>
  <mergeCells count="15">
    <mergeCell ref="G18:H18"/>
    <mergeCell ref="A30:B30"/>
    <mergeCell ref="A31:B31"/>
    <mergeCell ref="A6:B6"/>
    <mergeCell ref="A7:B7"/>
    <mergeCell ref="A8:B8"/>
    <mergeCell ref="A10:C10"/>
    <mergeCell ref="C11:E11"/>
    <mergeCell ref="G12:H12"/>
    <mergeCell ref="A5:B5"/>
    <mergeCell ref="C1:E1"/>
    <mergeCell ref="A2:B2"/>
    <mergeCell ref="C2:E2"/>
    <mergeCell ref="A3:B3"/>
    <mergeCell ref="A4:B4"/>
  </mergeCells>
  <dataValidations count="7">
    <dataValidation type="list" allowBlank="1" showInputMessage="1" promptTitle="Izberi iz seznama" prompt="Iz spodnjega seznama izberi tujo organizacijo kateri pripada TDT" sqref="A14:A27" xr:uid="{008F65CA-5800-40BA-9F35-A6A87C86FFB5}">
      <formula1>Organizacije</formula1>
    </dataValidation>
    <dataValidation type="list" allowBlank="1" showInputMessage="1" showErrorMessage="1" promptTitle="Izberi iz seznama" prompt="Izberi trenutni status članstva znortaj tujega TDT" sqref="D14:D27" xr:uid="{70B3C561-28F3-4E07-A875-460467931D76}">
      <formula1>Status</formula1>
    </dataValidation>
    <dataValidation allowBlank="1" showInputMessage="1" promptTitle="Vnesi datum" prompt="Vnesi datum zadnje spremembe statusa članstva TDT" sqref="E14:E27" xr:uid="{82030E3A-E72A-485A-A363-438A4CEEE18A}"/>
    <dataValidation allowBlank="1" showInputMessage="1" showErrorMessage="1" promptTitle="Vnesi naslov tujega TDT" prompt="Vnesi originalni naslov tujega TDT" sqref="C14:C27" xr:uid="{4C65B870-B86E-4DA6-921C-133BB2C162C6}"/>
    <dataValidation allowBlank="1" showInputMessage="1" showErrorMessage="1" promptTitle="Vnesi oznako" prompt="Vnesi oznako Evropskega, mednarodnega ali Slovenskega TC, SC ali WG" sqref="E106:E112 B117:B124" xr:uid="{FAE8AD14-01C4-4524-BB89-B5791B5B3C20}"/>
    <dataValidation allowBlank="1" showInputMessage="1" showErrorMessage="1" promptTitle="Vnesi ime " prompt="Vpiši ime in priimek strokovnjaka oziroma TS" sqref="A117:A124" xr:uid="{28F3D4E1-2553-43C9-A9A2-E337E25E04AF}"/>
    <dataValidation allowBlank="1" showInputMessage="1" showErrorMessage="1" promptTitle="Vnesi ime TDT" prompt="Vnesi celotno ime tujega TDT" sqref="C117:C120 C122:C124" xr:uid="{AE9A3CBD-3DEF-4F02-A11D-8E8DCA981379}"/>
  </dataValidations>
  <pageMargins left="0.25" right="0.25" top="0.25" bottom="0.25" header="0.5" footer="0.5"/>
  <pageSetup paperSize="9" orientation="landscape" r:id="rId1"/>
  <headerFooter alignWithMargins="0">
    <oddFooter>&amp;L&amp;C&amp;R</oddFooter>
  </headerFooter>
  <drawing r:id="rId2"/>
  <tableParts count="7">
    <tablePart r:id="rId3"/>
    <tablePart r:id="rId4"/>
    <tablePart r:id="rId5"/>
    <tablePart r:id="rId6"/>
    <tablePart r:id="rId7"/>
    <tablePart r:id="rId8"/>
    <tablePart r:id="rId9"/>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18467-9977-409E-9437-FD7DCFEA1A6A}">
  <sheetPr>
    <outlinePr summaryBelow="0" summaryRight="0"/>
  </sheetPr>
  <dimension ref="A1:M195"/>
  <sheetViews>
    <sheetView showGridLines="0" zoomScaleNormal="100" workbookViewId="0">
      <pane ySplit="1" topLeftCell="A170" activePane="bottomLeft" state="frozenSplit"/>
      <selection activeCell="A31" sqref="A31"/>
      <selection pane="bottomLeft" activeCell="A194" sqref="A194"/>
    </sheetView>
  </sheetViews>
  <sheetFormatPr defaultColWidth="9.140625" defaultRowHeight="12.75" x14ac:dyDescent="0.25"/>
  <cols>
    <col min="1" max="1" width="23.140625" style="3" customWidth="1"/>
    <col min="2" max="2" width="18.28515625" style="3" customWidth="1"/>
    <col min="3" max="3" width="38.7109375" style="3" customWidth="1"/>
    <col min="4" max="4" width="14.140625" style="3" bestFit="1" customWidth="1"/>
    <col min="5" max="5" width="43.7109375" style="3" customWidth="1"/>
    <col min="6" max="8" width="11.5703125" style="3" customWidth="1"/>
    <col min="9" max="9" width="3.5703125" style="3" customWidth="1"/>
    <col min="10" max="16384" width="9.140625" style="3"/>
  </cols>
  <sheetData>
    <row r="1" spans="1:13" ht="18.75" customHeight="1" x14ac:dyDescent="0.25">
      <c r="A1" s="1"/>
      <c r="B1" s="2"/>
      <c r="C1" s="306" t="s">
        <v>0</v>
      </c>
      <c r="D1" s="306"/>
      <c r="E1" s="306"/>
      <c r="F1" s="2"/>
      <c r="G1" s="1"/>
      <c r="H1" s="1"/>
    </row>
    <row r="2" spans="1:13" ht="13.5" customHeight="1" x14ac:dyDescent="0.25">
      <c r="A2" s="303" t="s">
        <v>1</v>
      </c>
      <c r="B2" s="303"/>
      <c r="C2" s="307" t="s">
        <v>899</v>
      </c>
      <c r="D2" s="307"/>
      <c r="E2" s="307"/>
      <c r="F2" s="1"/>
      <c r="G2" s="1"/>
      <c r="H2" s="1"/>
    </row>
    <row r="3" spans="1:13" x14ac:dyDescent="0.25">
      <c r="A3" s="303" t="s">
        <v>2</v>
      </c>
      <c r="B3" s="303"/>
      <c r="C3" s="5" t="s">
        <v>900</v>
      </c>
      <c r="D3" s="5"/>
      <c r="E3" s="5"/>
      <c r="F3" s="5"/>
      <c r="G3" s="1"/>
      <c r="H3" s="1"/>
    </row>
    <row r="4" spans="1:13" x14ac:dyDescent="0.25">
      <c r="A4" s="303" t="s">
        <v>3</v>
      </c>
      <c r="B4" s="303"/>
      <c r="C4" s="5" t="s">
        <v>1143</v>
      </c>
      <c r="D4" s="5"/>
      <c r="E4" s="5"/>
      <c r="F4" s="5"/>
      <c r="G4" s="1"/>
      <c r="H4" s="1"/>
      <c r="J4" s="36"/>
      <c r="K4" s="10"/>
      <c r="L4" s="10"/>
      <c r="M4" s="10"/>
    </row>
    <row r="5" spans="1:13" x14ac:dyDescent="0.25">
      <c r="A5" s="303" t="s">
        <v>4</v>
      </c>
      <c r="B5" s="303"/>
      <c r="C5" s="6">
        <v>15</v>
      </c>
      <c r="D5" s="5"/>
      <c r="E5" s="5"/>
      <c r="F5" s="5"/>
      <c r="G5" s="1"/>
      <c r="H5" s="1"/>
      <c r="J5" s="36"/>
    </row>
    <row r="6" spans="1:13" x14ac:dyDescent="0.25">
      <c r="A6" s="303" t="s">
        <v>5</v>
      </c>
      <c r="B6" s="303"/>
      <c r="C6" s="6">
        <v>18</v>
      </c>
      <c r="D6" s="5"/>
      <c r="E6" s="5"/>
      <c r="F6" s="5"/>
      <c r="G6" s="1"/>
      <c r="H6" s="1"/>
    </row>
    <row r="7" spans="1:13" x14ac:dyDescent="0.25">
      <c r="A7" s="304" t="s">
        <v>62</v>
      </c>
      <c r="B7" s="304"/>
      <c r="C7" s="6"/>
      <c r="D7" s="5"/>
      <c r="E7" s="5"/>
      <c r="F7" s="5"/>
      <c r="G7" s="1"/>
      <c r="H7" s="1"/>
    </row>
    <row r="8" spans="1:13" x14ac:dyDescent="0.25">
      <c r="A8" s="304" t="s">
        <v>23</v>
      </c>
      <c r="B8" s="304"/>
      <c r="C8" s="6">
        <v>1</v>
      </c>
      <c r="D8" s="5"/>
      <c r="E8" s="5"/>
      <c r="F8" s="5"/>
      <c r="G8" s="1"/>
      <c r="H8" s="1"/>
    </row>
    <row r="9" spans="1:13" x14ac:dyDescent="0.25">
      <c r="A9" s="4"/>
      <c r="B9" s="4"/>
      <c r="C9" s="6"/>
      <c r="D9" s="5"/>
      <c r="E9" s="5"/>
      <c r="F9" s="5"/>
      <c r="G9" s="1"/>
      <c r="H9" s="1"/>
    </row>
    <row r="10" spans="1:13" x14ac:dyDescent="0.25">
      <c r="A10" s="305" t="s">
        <v>6</v>
      </c>
      <c r="B10" s="305"/>
      <c r="C10" s="305"/>
      <c r="D10" s="41"/>
      <c r="E10" s="41"/>
      <c r="F10" s="41"/>
      <c r="G10" s="1"/>
      <c r="H10" s="1"/>
    </row>
    <row r="11" spans="1:13" s="10" customFormat="1" ht="27.75" customHeight="1" x14ac:dyDescent="0.25">
      <c r="A11" s="7" t="s">
        <v>7</v>
      </c>
      <c r="B11" s="7"/>
      <c r="C11" s="301" t="s">
        <v>1144</v>
      </c>
      <c r="D11" s="301"/>
      <c r="E11" s="301"/>
      <c r="F11" s="7"/>
      <c r="G11" s="9"/>
      <c r="H11" s="9"/>
    </row>
    <row r="12" spans="1:13" ht="12.75" customHeight="1" x14ac:dyDescent="0.25">
      <c r="A12" s="65" t="s">
        <v>8</v>
      </c>
      <c r="B12" s="24"/>
      <c r="C12" s="24"/>
      <c r="D12" s="24"/>
      <c r="E12" s="24"/>
      <c r="F12" s="24"/>
      <c r="G12" s="299"/>
      <c r="H12" s="299"/>
    </row>
    <row r="13" spans="1:13" s="10" customFormat="1" ht="24" x14ac:dyDescent="0.25">
      <c r="A13" s="79" t="s">
        <v>9</v>
      </c>
      <c r="B13" s="64" t="s">
        <v>63</v>
      </c>
      <c r="C13" s="79" t="s">
        <v>64</v>
      </c>
      <c r="D13" s="68" t="s">
        <v>10</v>
      </c>
      <c r="E13" s="83" t="s">
        <v>30</v>
      </c>
      <c r="F13" s="11"/>
    </row>
    <row r="14" spans="1:13" ht="36" x14ac:dyDescent="0.25">
      <c r="A14" s="80" t="s">
        <v>25</v>
      </c>
      <c r="B14" s="72" t="s">
        <v>901</v>
      </c>
      <c r="C14" s="62" t="s">
        <v>931</v>
      </c>
      <c r="D14" s="49" t="s">
        <v>39</v>
      </c>
      <c r="E14" s="84">
        <v>37987</v>
      </c>
      <c r="F14" s="12"/>
    </row>
    <row r="15" spans="1:13" x14ac:dyDescent="0.25">
      <c r="A15" s="80" t="s">
        <v>25</v>
      </c>
      <c r="B15" s="73" t="s">
        <v>902</v>
      </c>
      <c r="C15" s="62" t="s">
        <v>932</v>
      </c>
      <c r="D15" s="49" t="s">
        <v>39</v>
      </c>
      <c r="E15" s="84">
        <v>37987</v>
      </c>
      <c r="F15" s="12"/>
    </row>
    <row r="16" spans="1:13" x14ac:dyDescent="0.25">
      <c r="A16" s="80" t="s">
        <v>25</v>
      </c>
      <c r="B16" s="73" t="s">
        <v>903</v>
      </c>
      <c r="C16" s="62" t="s">
        <v>933</v>
      </c>
      <c r="D16" s="49" t="s">
        <v>39</v>
      </c>
      <c r="E16" s="84">
        <v>37987</v>
      </c>
      <c r="F16" s="14"/>
    </row>
    <row r="17" spans="1:9" x14ac:dyDescent="0.25">
      <c r="A17" s="80" t="s">
        <v>25</v>
      </c>
      <c r="B17" s="77" t="s">
        <v>904</v>
      </c>
      <c r="C17" s="62" t="s">
        <v>934</v>
      </c>
      <c r="D17" s="49" t="s">
        <v>39</v>
      </c>
      <c r="E17" s="84">
        <v>37987</v>
      </c>
      <c r="F17" s="14"/>
    </row>
    <row r="18" spans="1:9" x14ac:dyDescent="0.25">
      <c r="A18" s="80" t="s">
        <v>25</v>
      </c>
      <c r="B18" s="52" t="s">
        <v>905</v>
      </c>
      <c r="C18" s="62" t="s">
        <v>935</v>
      </c>
      <c r="D18" s="49" t="s">
        <v>39</v>
      </c>
      <c r="E18" s="84">
        <v>37987</v>
      </c>
      <c r="F18" s="24"/>
      <c r="G18" s="299"/>
      <c r="H18" s="299"/>
    </row>
    <row r="19" spans="1:9" s="10" customFormat="1" x14ac:dyDescent="0.25">
      <c r="A19" s="80" t="s">
        <v>25</v>
      </c>
      <c r="B19" s="52" t="s">
        <v>906</v>
      </c>
      <c r="C19" s="62" t="s">
        <v>936</v>
      </c>
      <c r="D19" s="49" t="s">
        <v>39</v>
      </c>
      <c r="E19" s="84">
        <v>41975</v>
      </c>
      <c r="G19" s="15"/>
      <c r="H19" s="15"/>
      <c r="I19" s="15"/>
    </row>
    <row r="20" spans="1:9" x14ac:dyDescent="0.25">
      <c r="A20" s="80" t="s">
        <v>25</v>
      </c>
      <c r="B20" s="52" t="s">
        <v>907</v>
      </c>
      <c r="C20" s="62" t="s">
        <v>937</v>
      </c>
      <c r="D20" s="49" t="s">
        <v>39</v>
      </c>
      <c r="E20" s="84">
        <v>44228</v>
      </c>
      <c r="F20" s="8"/>
      <c r="G20" s="17"/>
    </row>
    <row r="21" spans="1:9" x14ac:dyDescent="0.25">
      <c r="A21" s="80" t="s">
        <v>25</v>
      </c>
      <c r="B21" s="52" t="s">
        <v>908</v>
      </c>
      <c r="C21" s="62" t="s">
        <v>938</v>
      </c>
      <c r="D21" s="49" t="s">
        <v>39</v>
      </c>
      <c r="E21" s="84">
        <v>42923</v>
      </c>
      <c r="F21" s="8"/>
      <c r="G21" s="17"/>
    </row>
    <row r="22" spans="1:9" s="38" customFormat="1" x14ac:dyDescent="0.25">
      <c r="A22" s="80" t="s">
        <v>202</v>
      </c>
      <c r="B22" s="52" t="s">
        <v>909</v>
      </c>
      <c r="C22" s="62" t="s">
        <v>939</v>
      </c>
      <c r="D22" s="49" t="s">
        <v>222</v>
      </c>
      <c r="E22" s="84">
        <v>35159</v>
      </c>
      <c r="F22" s="8"/>
      <c r="G22" s="35"/>
    </row>
    <row r="23" spans="1:9" x14ac:dyDescent="0.25">
      <c r="A23" s="80" t="s">
        <v>202</v>
      </c>
      <c r="B23" s="52" t="s">
        <v>910</v>
      </c>
      <c r="C23" s="62" t="s">
        <v>940</v>
      </c>
      <c r="D23" s="49" t="s">
        <v>40</v>
      </c>
      <c r="E23" s="84">
        <v>43009</v>
      </c>
      <c r="F23" s="8"/>
      <c r="G23" s="17"/>
    </row>
    <row r="24" spans="1:9" ht="24" x14ac:dyDescent="0.25">
      <c r="A24" s="80" t="s">
        <v>202</v>
      </c>
      <c r="B24" s="52" t="s">
        <v>911</v>
      </c>
      <c r="C24" s="62" t="s">
        <v>941</v>
      </c>
      <c r="D24" s="49" t="s">
        <v>40</v>
      </c>
      <c r="E24" s="84">
        <v>35159</v>
      </c>
      <c r="F24" s="8"/>
      <c r="G24" s="17"/>
    </row>
    <row r="25" spans="1:9" x14ac:dyDescent="0.25">
      <c r="A25" s="80" t="s">
        <v>202</v>
      </c>
      <c r="B25" s="52" t="s">
        <v>912</v>
      </c>
      <c r="C25" s="62" t="s">
        <v>942</v>
      </c>
      <c r="D25" s="49" t="s">
        <v>222</v>
      </c>
      <c r="E25" s="84">
        <v>43009</v>
      </c>
      <c r="F25" s="8"/>
      <c r="G25" s="17"/>
    </row>
    <row r="26" spans="1:9" x14ac:dyDescent="0.25">
      <c r="A26" s="80" t="s">
        <v>202</v>
      </c>
      <c r="B26" s="52" t="s">
        <v>913</v>
      </c>
      <c r="C26" s="62" t="s">
        <v>943</v>
      </c>
      <c r="D26" s="49" t="s">
        <v>39</v>
      </c>
      <c r="E26" s="84">
        <v>40758</v>
      </c>
      <c r="F26" s="8"/>
      <c r="G26" s="17"/>
    </row>
    <row r="27" spans="1:9" ht="24" x14ac:dyDescent="0.25">
      <c r="A27" s="80" t="s">
        <v>202</v>
      </c>
      <c r="B27" s="52" t="s">
        <v>914</v>
      </c>
      <c r="C27" s="62" t="s">
        <v>944</v>
      </c>
      <c r="D27" s="49" t="s">
        <v>40</v>
      </c>
      <c r="E27" s="84">
        <v>43009</v>
      </c>
      <c r="F27" s="8"/>
      <c r="G27" s="17"/>
    </row>
    <row r="28" spans="1:9" s="10" customFormat="1" ht="24" x14ac:dyDescent="0.25">
      <c r="A28" s="80" t="s">
        <v>202</v>
      </c>
      <c r="B28" s="52" t="s">
        <v>915</v>
      </c>
      <c r="C28" s="62" t="s">
        <v>945</v>
      </c>
      <c r="D28" s="49" t="s">
        <v>222</v>
      </c>
      <c r="E28" s="84">
        <v>43009</v>
      </c>
      <c r="F28" s="11"/>
      <c r="G28" s="11"/>
      <c r="H28" s="11"/>
    </row>
    <row r="29" spans="1:9" ht="24" x14ac:dyDescent="0.25">
      <c r="A29" s="80" t="s">
        <v>202</v>
      </c>
      <c r="B29" s="52" t="s">
        <v>916</v>
      </c>
      <c r="C29" s="62" t="s">
        <v>946</v>
      </c>
      <c r="D29" s="49" t="s">
        <v>222</v>
      </c>
      <c r="E29" s="84">
        <v>43009</v>
      </c>
      <c r="F29" s="4"/>
    </row>
    <row r="30" spans="1:9" ht="24" x14ac:dyDescent="0.25">
      <c r="A30" s="80" t="s">
        <v>202</v>
      </c>
      <c r="B30" s="52" t="s">
        <v>917</v>
      </c>
      <c r="C30" s="62" t="s">
        <v>947</v>
      </c>
      <c r="D30" s="49" t="s">
        <v>222</v>
      </c>
      <c r="E30" s="84">
        <v>43009</v>
      </c>
    </row>
    <row r="31" spans="1:9" x14ac:dyDescent="0.25">
      <c r="A31" s="80" t="s">
        <v>202</v>
      </c>
      <c r="B31" s="52" t="s">
        <v>918</v>
      </c>
      <c r="C31" s="62" t="s">
        <v>948</v>
      </c>
      <c r="D31" s="49" t="s">
        <v>222</v>
      </c>
      <c r="E31" s="84">
        <v>43895</v>
      </c>
    </row>
    <row r="32" spans="1:9" x14ac:dyDescent="0.25">
      <c r="A32" s="80" t="s">
        <v>202</v>
      </c>
      <c r="B32" s="52" t="s">
        <v>919</v>
      </c>
      <c r="C32" s="62" t="s">
        <v>949</v>
      </c>
      <c r="D32" s="49" t="s">
        <v>222</v>
      </c>
      <c r="E32" s="84">
        <v>43009</v>
      </c>
    </row>
    <row r="33" spans="1:8" ht="24" x14ac:dyDescent="0.25">
      <c r="A33" s="80" t="s">
        <v>202</v>
      </c>
      <c r="B33" s="52" t="s">
        <v>920</v>
      </c>
      <c r="C33" s="62" t="s">
        <v>950</v>
      </c>
      <c r="D33" s="49" t="s">
        <v>222</v>
      </c>
      <c r="E33" s="84">
        <v>43009</v>
      </c>
    </row>
    <row r="34" spans="1:8" ht="24" x14ac:dyDescent="0.25">
      <c r="A34" s="80" t="s">
        <v>202</v>
      </c>
      <c r="B34" s="52" t="s">
        <v>921</v>
      </c>
      <c r="C34" s="62" t="s">
        <v>951</v>
      </c>
      <c r="D34" s="49" t="s">
        <v>40</v>
      </c>
      <c r="E34" s="84">
        <v>43009</v>
      </c>
    </row>
    <row r="35" spans="1:8" x14ac:dyDescent="0.25">
      <c r="A35" s="80" t="s">
        <v>202</v>
      </c>
      <c r="B35" s="52" t="s">
        <v>922</v>
      </c>
      <c r="C35" s="62" t="s">
        <v>952</v>
      </c>
      <c r="D35" s="49" t="s">
        <v>222</v>
      </c>
      <c r="E35" s="84">
        <v>43009</v>
      </c>
      <c r="F35" s="4"/>
    </row>
    <row r="36" spans="1:8" ht="24" x14ac:dyDescent="0.25">
      <c r="A36" s="80" t="s">
        <v>202</v>
      </c>
      <c r="B36" s="52" t="s">
        <v>923</v>
      </c>
      <c r="C36" s="62" t="s">
        <v>953</v>
      </c>
      <c r="D36" s="49" t="s">
        <v>222</v>
      </c>
      <c r="E36" s="84">
        <v>43009</v>
      </c>
      <c r="F36" s="4"/>
    </row>
    <row r="37" spans="1:8" s="20" customFormat="1" ht="12" x14ac:dyDescent="0.25">
      <c r="A37" s="80" t="s">
        <v>202</v>
      </c>
      <c r="B37" s="52" t="s">
        <v>924</v>
      </c>
      <c r="C37" s="62" t="s">
        <v>954</v>
      </c>
      <c r="D37" s="49" t="s">
        <v>39</v>
      </c>
      <c r="E37" s="84">
        <v>43009</v>
      </c>
      <c r="F37" s="21"/>
      <c r="G37" s="21"/>
      <c r="H37" s="21"/>
    </row>
    <row r="38" spans="1:8" s="20" customFormat="1" ht="24" x14ac:dyDescent="0.25">
      <c r="A38" s="80" t="s">
        <v>202</v>
      </c>
      <c r="B38" s="52" t="s">
        <v>925</v>
      </c>
      <c r="C38" s="62" t="s">
        <v>955</v>
      </c>
      <c r="D38" s="49" t="s">
        <v>222</v>
      </c>
      <c r="E38" s="84">
        <v>43009</v>
      </c>
      <c r="F38" s="21"/>
      <c r="G38" s="21"/>
      <c r="H38" s="21"/>
    </row>
    <row r="39" spans="1:8" s="20" customFormat="1" ht="12" x14ac:dyDescent="0.25">
      <c r="A39" s="80" t="s">
        <v>202</v>
      </c>
      <c r="B39" s="52" t="s">
        <v>926</v>
      </c>
      <c r="C39" s="62" t="s">
        <v>956</v>
      </c>
      <c r="D39" s="49" t="s">
        <v>39</v>
      </c>
      <c r="E39" s="84">
        <v>43009</v>
      </c>
      <c r="F39" s="21"/>
      <c r="G39" s="21"/>
      <c r="H39" s="21"/>
    </row>
    <row r="40" spans="1:8" s="20" customFormat="1" ht="12" x14ac:dyDescent="0.25">
      <c r="A40" s="80" t="s">
        <v>202</v>
      </c>
      <c r="B40" s="52" t="s">
        <v>927</v>
      </c>
      <c r="C40" s="62" t="s">
        <v>957</v>
      </c>
      <c r="D40" s="49" t="s">
        <v>222</v>
      </c>
      <c r="E40" s="84">
        <v>43009</v>
      </c>
      <c r="F40" s="21"/>
      <c r="G40" s="21"/>
      <c r="H40" s="21"/>
    </row>
    <row r="41" spans="1:8" s="20" customFormat="1" ht="24" x14ac:dyDescent="0.25">
      <c r="A41" s="80" t="s">
        <v>202</v>
      </c>
      <c r="B41" s="52" t="s">
        <v>928</v>
      </c>
      <c r="C41" s="62" t="s">
        <v>958</v>
      </c>
      <c r="D41" s="49" t="s">
        <v>222</v>
      </c>
      <c r="E41" s="84">
        <v>43009</v>
      </c>
      <c r="F41" s="21"/>
      <c r="G41" s="21"/>
      <c r="H41" s="21"/>
    </row>
    <row r="42" spans="1:8" s="20" customFormat="1" ht="12" x14ac:dyDescent="0.25">
      <c r="A42" s="80" t="s">
        <v>202</v>
      </c>
      <c r="B42" s="52" t="s">
        <v>929</v>
      </c>
      <c r="C42" s="62" t="s">
        <v>959</v>
      </c>
      <c r="D42" s="49" t="s">
        <v>222</v>
      </c>
      <c r="E42" s="84">
        <v>43009</v>
      </c>
      <c r="F42" s="21"/>
      <c r="G42" s="21"/>
      <c r="H42" s="21"/>
    </row>
    <row r="43" spans="1:8" x14ac:dyDescent="0.25">
      <c r="A43" s="80" t="s">
        <v>28</v>
      </c>
      <c r="B43" s="52" t="s">
        <v>930</v>
      </c>
      <c r="C43" s="62" t="s">
        <v>960</v>
      </c>
      <c r="D43" s="49" t="s">
        <v>40</v>
      </c>
      <c r="E43" s="84">
        <v>40758</v>
      </c>
      <c r="F43" s="22"/>
      <c r="G43" s="23"/>
      <c r="H43" s="23"/>
    </row>
    <row r="44" spans="1:8" x14ac:dyDescent="0.25">
      <c r="A44" s="81" t="s">
        <v>24</v>
      </c>
      <c r="B44" s="82">
        <f>SUBTOTAL(103,TabelaITC1[Oznaka tujega TC, SC])</f>
        <v>30</v>
      </c>
      <c r="C44" s="52"/>
      <c r="D44" s="52"/>
      <c r="E44" s="85"/>
      <c r="F44" s="22"/>
      <c r="G44" s="23"/>
      <c r="H44" s="23"/>
    </row>
    <row r="45" spans="1:8" x14ac:dyDescent="0.25">
      <c r="A45" s="50"/>
      <c r="B45" s="51"/>
      <c r="C45" s="52"/>
      <c r="D45" s="52"/>
      <c r="E45" s="53"/>
      <c r="F45" s="22"/>
      <c r="G45" s="23"/>
      <c r="H45" s="23"/>
    </row>
    <row r="46" spans="1:8" x14ac:dyDescent="0.25">
      <c r="A46" s="300" t="s">
        <v>58</v>
      </c>
      <c r="B46" s="300"/>
      <c r="C46" s="40"/>
      <c r="D46" s="40"/>
      <c r="E46" s="40"/>
      <c r="F46" s="22"/>
      <c r="G46" s="23"/>
      <c r="H46" s="23"/>
    </row>
    <row r="47" spans="1:8" x14ac:dyDescent="0.25">
      <c r="A47" s="302" t="s">
        <v>11</v>
      </c>
      <c r="B47" s="302"/>
      <c r="C47" s="7"/>
      <c r="D47" s="7"/>
      <c r="E47" s="7"/>
      <c r="F47" s="22"/>
      <c r="G47" s="23"/>
      <c r="H47" s="23"/>
    </row>
    <row r="48" spans="1:8" x14ac:dyDescent="0.25">
      <c r="A48" s="39" t="s">
        <v>2734</v>
      </c>
      <c r="B48" s="39"/>
      <c r="C48" s="39"/>
      <c r="D48" s="39"/>
      <c r="E48" s="39"/>
      <c r="F48" s="22"/>
      <c r="G48" s="23"/>
      <c r="H48" s="23"/>
    </row>
    <row r="49" spans="1:8" x14ac:dyDescent="0.25">
      <c r="A49" s="42" t="s">
        <v>2690</v>
      </c>
      <c r="B49" s="42" t="s">
        <v>2691</v>
      </c>
      <c r="C49" s="42" t="s">
        <v>16</v>
      </c>
      <c r="D49" s="42" t="s">
        <v>57</v>
      </c>
      <c r="E49" s="42" t="s">
        <v>18</v>
      </c>
      <c r="F49" s="22"/>
      <c r="G49" s="23"/>
      <c r="H49" s="23"/>
    </row>
    <row r="50" spans="1:8" ht="48" x14ac:dyDescent="0.25">
      <c r="A50" s="32" t="s">
        <v>961</v>
      </c>
      <c r="B50" s="32" t="s">
        <v>1298</v>
      </c>
      <c r="C50" s="32" t="s">
        <v>1129</v>
      </c>
      <c r="D50" s="5" t="s">
        <v>32</v>
      </c>
      <c r="E50" s="32" t="s">
        <v>1382</v>
      </c>
      <c r="F50" s="22"/>
      <c r="G50" s="23"/>
      <c r="H50" s="23"/>
    </row>
    <row r="51" spans="1:8" ht="48" x14ac:dyDescent="0.25">
      <c r="A51" s="32" t="s">
        <v>961</v>
      </c>
      <c r="B51" s="32" t="s">
        <v>1299</v>
      </c>
      <c r="C51" s="32" t="s">
        <v>1129</v>
      </c>
      <c r="D51" s="5" t="s">
        <v>32</v>
      </c>
      <c r="E51" s="32" t="s">
        <v>1383</v>
      </c>
      <c r="F51" s="22"/>
      <c r="G51" s="23"/>
      <c r="H51" s="23"/>
    </row>
    <row r="52" spans="1:8" ht="48" x14ac:dyDescent="0.25">
      <c r="A52" s="32" t="s">
        <v>961</v>
      </c>
      <c r="B52" s="32" t="s">
        <v>968</v>
      </c>
      <c r="C52" s="32" t="s">
        <v>1300</v>
      </c>
      <c r="D52" s="5" t="s">
        <v>453</v>
      </c>
      <c r="E52" s="32" t="s">
        <v>1384</v>
      </c>
      <c r="F52" s="5"/>
    </row>
    <row r="53" spans="1:8" ht="48" x14ac:dyDescent="0.25">
      <c r="A53" s="32" t="s">
        <v>961</v>
      </c>
      <c r="B53" s="32" t="s">
        <v>967</v>
      </c>
      <c r="C53" s="32" t="s">
        <v>1301</v>
      </c>
      <c r="D53" s="5" t="s">
        <v>580</v>
      </c>
      <c r="E53" s="32" t="s">
        <v>1034</v>
      </c>
      <c r="F53" s="16"/>
    </row>
    <row r="54" spans="1:8" ht="48" x14ac:dyDescent="0.25">
      <c r="A54" s="32" t="s">
        <v>961</v>
      </c>
      <c r="B54" s="32" t="s">
        <v>1303</v>
      </c>
      <c r="C54" s="32" t="s">
        <v>1302</v>
      </c>
      <c r="D54" s="5" t="s">
        <v>623</v>
      </c>
      <c r="E54" s="32" t="s">
        <v>1385</v>
      </c>
    </row>
    <row r="55" spans="1:8" ht="48" x14ac:dyDescent="0.25">
      <c r="A55" s="32" t="s">
        <v>961</v>
      </c>
      <c r="B55" s="32" t="s">
        <v>1305</v>
      </c>
      <c r="C55" s="32" t="s">
        <v>1304</v>
      </c>
      <c r="D55" s="5" t="s">
        <v>623</v>
      </c>
      <c r="E55" s="32" t="s">
        <v>1386</v>
      </c>
    </row>
    <row r="56" spans="1:8" ht="48" x14ac:dyDescent="0.25">
      <c r="A56" s="32" t="s">
        <v>961</v>
      </c>
      <c r="B56" s="32" t="s">
        <v>1307</v>
      </c>
      <c r="C56" s="32" t="s">
        <v>1306</v>
      </c>
      <c r="D56" s="5" t="s">
        <v>580</v>
      </c>
      <c r="E56" s="32" t="s">
        <v>1387</v>
      </c>
    </row>
    <row r="57" spans="1:8" ht="48" x14ac:dyDescent="0.25">
      <c r="A57" s="32" t="s">
        <v>961</v>
      </c>
      <c r="B57" s="32" t="s">
        <v>1309</v>
      </c>
      <c r="C57" s="32" t="s">
        <v>1308</v>
      </c>
      <c r="D57" s="5" t="s">
        <v>32</v>
      </c>
      <c r="E57" s="32" t="s">
        <v>1388</v>
      </c>
    </row>
    <row r="58" spans="1:8" ht="24" x14ac:dyDescent="0.25">
      <c r="A58" s="32" t="s">
        <v>1296</v>
      </c>
      <c r="B58" s="32">
        <v>225087</v>
      </c>
      <c r="C58" s="32" t="s">
        <v>1310</v>
      </c>
      <c r="D58" s="5">
        <v>4060</v>
      </c>
      <c r="E58" s="32" t="s">
        <v>1389</v>
      </c>
    </row>
    <row r="59" spans="1:8" ht="24" x14ac:dyDescent="0.25">
      <c r="A59" s="32" t="s">
        <v>962</v>
      </c>
      <c r="B59" s="32" t="s">
        <v>991</v>
      </c>
      <c r="C59" s="32" t="s">
        <v>1311</v>
      </c>
      <c r="D59" s="5" t="s">
        <v>33</v>
      </c>
      <c r="E59" s="32" t="s">
        <v>1390</v>
      </c>
      <c r="F59" s="16"/>
    </row>
    <row r="60" spans="1:8" ht="24" x14ac:dyDescent="0.25">
      <c r="A60" s="32" t="s">
        <v>962</v>
      </c>
      <c r="B60" s="32" t="s">
        <v>1313</v>
      </c>
      <c r="C60" s="32" t="s">
        <v>1312</v>
      </c>
      <c r="D60" s="5" t="s">
        <v>32</v>
      </c>
      <c r="E60" s="32" t="s">
        <v>1391</v>
      </c>
      <c r="F60" s="16"/>
    </row>
    <row r="61" spans="1:8" ht="96" x14ac:dyDescent="0.25">
      <c r="A61" s="32" t="s">
        <v>962</v>
      </c>
      <c r="B61" s="32" t="s">
        <v>970</v>
      </c>
      <c r="C61" s="32" t="s">
        <v>1090</v>
      </c>
      <c r="D61" s="5" t="s">
        <v>32</v>
      </c>
      <c r="E61" s="32" t="s">
        <v>1036</v>
      </c>
    </row>
    <row r="62" spans="1:8" ht="72" x14ac:dyDescent="0.25">
      <c r="A62" s="32" t="s">
        <v>962</v>
      </c>
      <c r="B62" s="32" t="s">
        <v>969</v>
      </c>
      <c r="C62" s="32" t="s">
        <v>1089</v>
      </c>
      <c r="D62" s="5" t="s">
        <v>32</v>
      </c>
      <c r="E62" s="32" t="s">
        <v>1035</v>
      </c>
    </row>
    <row r="63" spans="1:8" ht="36" x14ac:dyDescent="0.25">
      <c r="A63" s="32" t="s">
        <v>962</v>
      </c>
      <c r="B63" s="32" t="s">
        <v>1315</v>
      </c>
      <c r="C63" s="32" t="s">
        <v>1314</v>
      </c>
      <c r="D63" s="5" t="s">
        <v>32</v>
      </c>
      <c r="E63" s="32" t="s">
        <v>1392</v>
      </c>
    </row>
    <row r="64" spans="1:8" ht="60" x14ac:dyDescent="0.25">
      <c r="A64" s="32" t="s">
        <v>962</v>
      </c>
      <c r="B64" s="32" t="s">
        <v>989</v>
      </c>
      <c r="C64" s="32" t="s">
        <v>1108</v>
      </c>
      <c r="D64" s="5" t="s">
        <v>32</v>
      </c>
      <c r="E64" s="32" t="s">
        <v>1053</v>
      </c>
    </row>
    <row r="65" spans="1:6" ht="60" x14ac:dyDescent="0.25">
      <c r="A65" s="32" t="s">
        <v>962</v>
      </c>
      <c r="B65" s="32" t="s">
        <v>988</v>
      </c>
      <c r="C65" s="32" t="s">
        <v>1107</v>
      </c>
      <c r="D65" s="5" t="s">
        <v>32</v>
      </c>
      <c r="E65" s="32" t="s">
        <v>1052</v>
      </c>
    </row>
    <row r="66" spans="1:6" ht="36" x14ac:dyDescent="0.25">
      <c r="A66" s="32" t="s">
        <v>962</v>
      </c>
      <c r="B66" s="32" t="s">
        <v>987</v>
      </c>
      <c r="C66" s="32" t="s">
        <v>1106</v>
      </c>
      <c r="D66" s="5" t="s">
        <v>32</v>
      </c>
      <c r="E66" s="32" t="s">
        <v>1051</v>
      </c>
      <c r="F66" s="5"/>
    </row>
    <row r="67" spans="1:6" ht="24" x14ac:dyDescent="0.25">
      <c r="A67" s="32" t="s">
        <v>962</v>
      </c>
      <c r="B67" s="32" t="s">
        <v>973</v>
      </c>
      <c r="C67" s="32" t="s">
        <v>1092</v>
      </c>
      <c r="D67" s="5" t="s">
        <v>32</v>
      </c>
      <c r="E67" s="32" t="s">
        <v>1038</v>
      </c>
    </row>
    <row r="68" spans="1:6" ht="48" x14ac:dyDescent="0.25">
      <c r="A68" s="32" t="s">
        <v>962</v>
      </c>
      <c r="B68" s="32" t="s">
        <v>984</v>
      </c>
      <c r="C68" s="32" t="s">
        <v>1103</v>
      </c>
      <c r="D68" s="5" t="s">
        <v>139</v>
      </c>
      <c r="E68" s="32" t="s">
        <v>1049</v>
      </c>
    </row>
    <row r="69" spans="1:6" ht="48" x14ac:dyDescent="0.25">
      <c r="A69" s="32" t="s">
        <v>962</v>
      </c>
      <c r="B69" s="32" t="s">
        <v>982</v>
      </c>
      <c r="C69" s="32" t="s">
        <v>1101</v>
      </c>
      <c r="D69" s="5" t="s">
        <v>139</v>
      </c>
      <c r="E69" s="32" t="s">
        <v>1047</v>
      </c>
    </row>
    <row r="70" spans="1:6" ht="48" x14ac:dyDescent="0.25">
      <c r="A70" s="32" t="s">
        <v>962</v>
      </c>
      <c r="B70" s="32" t="s">
        <v>979</v>
      </c>
      <c r="C70" s="32" t="s">
        <v>1098</v>
      </c>
      <c r="D70" s="5" t="s">
        <v>32</v>
      </c>
      <c r="E70" s="32" t="s">
        <v>1044</v>
      </c>
    </row>
    <row r="71" spans="1:6" ht="48" x14ac:dyDescent="0.25">
      <c r="A71" s="32" t="s">
        <v>962</v>
      </c>
      <c r="B71" s="32" t="s">
        <v>977</v>
      </c>
      <c r="C71" s="32" t="s">
        <v>1096</v>
      </c>
      <c r="D71" s="5" t="s">
        <v>623</v>
      </c>
      <c r="E71" s="32" t="s">
        <v>1042</v>
      </c>
    </row>
    <row r="72" spans="1:6" ht="48" x14ac:dyDescent="0.25">
      <c r="A72" s="32" t="s">
        <v>962</v>
      </c>
      <c r="B72" s="32" t="s">
        <v>978</v>
      </c>
      <c r="C72" s="32" t="s">
        <v>1097</v>
      </c>
      <c r="D72" s="5" t="s">
        <v>32</v>
      </c>
      <c r="E72" s="32" t="s">
        <v>1043</v>
      </c>
    </row>
    <row r="73" spans="1:6" ht="48" x14ac:dyDescent="0.25">
      <c r="A73" s="32" t="s">
        <v>962</v>
      </c>
      <c r="B73" s="32" t="s">
        <v>990</v>
      </c>
      <c r="C73" s="32" t="s">
        <v>1316</v>
      </c>
      <c r="D73" s="5" t="s">
        <v>139</v>
      </c>
      <c r="E73" s="32" t="s">
        <v>1393</v>
      </c>
    </row>
    <row r="74" spans="1:6" ht="24" x14ac:dyDescent="0.25">
      <c r="A74" s="32" t="s">
        <v>962</v>
      </c>
      <c r="B74" s="32" t="s">
        <v>1318</v>
      </c>
      <c r="C74" s="32" t="s">
        <v>1317</v>
      </c>
      <c r="D74" s="5" t="s">
        <v>32</v>
      </c>
      <c r="E74" s="32" t="s">
        <v>1394</v>
      </c>
    </row>
    <row r="75" spans="1:6" ht="36" x14ac:dyDescent="0.25">
      <c r="A75" s="32" t="s">
        <v>962</v>
      </c>
      <c r="B75" s="32" t="s">
        <v>1320</v>
      </c>
      <c r="C75" s="32" t="s">
        <v>1319</v>
      </c>
      <c r="D75" s="5" t="s">
        <v>32</v>
      </c>
      <c r="E75" s="32" t="s">
        <v>1395</v>
      </c>
    </row>
    <row r="76" spans="1:6" ht="24" x14ac:dyDescent="0.25">
      <c r="A76" s="32" t="s">
        <v>962</v>
      </c>
      <c r="B76" s="32" t="s">
        <v>1322</v>
      </c>
      <c r="C76" s="32" t="s">
        <v>1321</v>
      </c>
      <c r="D76" s="5" t="s">
        <v>32</v>
      </c>
      <c r="E76" s="32" t="s">
        <v>1396</v>
      </c>
    </row>
    <row r="77" spans="1:6" ht="24" x14ac:dyDescent="0.25">
      <c r="A77" s="32" t="s">
        <v>962</v>
      </c>
      <c r="B77" s="32" t="s">
        <v>1324</v>
      </c>
      <c r="C77" s="32" t="s">
        <v>1323</v>
      </c>
      <c r="D77" s="5" t="s">
        <v>32</v>
      </c>
      <c r="E77" s="32" t="s">
        <v>1397</v>
      </c>
    </row>
    <row r="78" spans="1:6" ht="24" x14ac:dyDescent="0.25">
      <c r="A78" s="32" t="s">
        <v>962</v>
      </c>
      <c r="B78" s="32" t="s">
        <v>1325</v>
      </c>
      <c r="C78" s="32" t="s">
        <v>1109</v>
      </c>
      <c r="D78" s="5" t="s">
        <v>623</v>
      </c>
      <c r="E78" s="32" t="s">
        <v>1398</v>
      </c>
    </row>
    <row r="79" spans="1:6" ht="36" x14ac:dyDescent="0.25">
      <c r="A79" s="32" t="s">
        <v>962</v>
      </c>
      <c r="B79" s="32" t="s">
        <v>971</v>
      </c>
      <c r="C79" s="32" t="s">
        <v>1326</v>
      </c>
      <c r="D79" s="5" t="s">
        <v>139</v>
      </c>
      <c r="E79" s="32" t="s">
        <v>1399</v>
      </c>
    </row>
    <row r="80" spans="1:6" ht="24" x14ac:dyDescent="0.25">
      <c r="A80" s="32" t="s">
        <v>962</v>
      </c>
      <c r="B80" s="32" t="s">
        <v>976</v>
      </c>
      <c r="C80" s="32" t="s">
        <v>1095</v>
      </c>
      <c r="D80" s="5" t="s">
        <v>139</v>
      </c>
      <c r="E80" s="32" t="s">
        <v>1041</v>
      </c>
    </row>
    <row r="81" spans="1:5" ht="24" x14ac:dyDescent="0.25">
      <c r="A81" s="32" t="s">
        <v>962</v>
      </c>
      <c r="B81" s="32" t="s">
        <v>1328</v>
      </c>
      <c r="C81" s="32" t="s">
        <v>1327</v>
      </c>
      <c r="D81" s="5" t="s">
        <v>623</v>
      </c>
      <c r="E81" s="32" t="s">
        <v>1400</v>
      </c>
    </row>
    <row r="82" spans="1:5" ht="36" x14ac:dyDescent="0.25">
      <c r="A82" s="32" t="s">
        <v>962</v>
      </c>
      <c r="B82" s="32" t="s">
        <v>985</v>
      </c>
      <c r="C82" s="32" t="s">
        <v>1104</v>
      </c>
      <c r="D82" s="5" t="s">
        <v>139</v>
      </c>
      <c r="E82" s="32" t="s">
        <v>1401</v>
      </c>
    </row>
    <row r="83" spans="1:5" ht="24" x14ac:dyDescent="0.25">
      <c r="A83" s="32" t="s">
        <v>962</v>
      </c>
      <c r="B83" s="32" t="s">
        <v>972</v>
      </c>
      <c r="C83" s="32" t="s">
        <v>1091</v>
      </c>
      <c r="D83" s="5" t="s">
        <v>32</v>
      </c>
      <c r="E83" s="32" t="s">
        <v>1037</v>
      </c>
    </row>
    <row r="84" spans="1:5" ht="24" x14ac:dyDescent="0.25">
      <c r="A84" s="32" t="s">
        <v>962</v>
      </c>
      <c r="B84" s="32" t="s">
        <v>986</v>
      </c>
      <c r="C84" s="32" t="s">
        <v>1105</v>
      </c>
      <c r="D84" s="5" t="s">
        <v>32</v>
      </c>
      <c r="E84" s="32" t="s">
        <v>1050</v>
      </c>
    </row>
    <row r="85" spans="1:5" ht="24" x14ac:dyDescent="0.25">
      <c r="A85" s="32" t="s">
        <v>962</v>
      </c>
      <c r="B85" s="32" t="s">
        <v>1330</v>
      </c>
      <c r="C85" s="32" t="s">
        <v>1329</v>
      </c>
      <c r="D85" s="5" t="s">
        <v>32</v>
      </c>
      <c r="E85" s="32" t="s">
        <v>1402</v>
      </c>
    </row>
    <row r="86" spans="1:5" ht="36" x14ac:dyDescent="0.25">
      <c r="A86" s="32" t="s">
        <v>962</v>
      </c>
      <c r="B86" s="32" t="s">
        <v>992</v>
      </c>
      <c r="C86" s="32" t="s">
        <v>1331</v>
      </c>
      <c r="D86" s="5" t="s">
        <v>139</v>
      </c>
      <c r="E86" s="32" t="s">
        <v>1403</v>
      </c>
    </row>
    <row r="87" spans="1:5" ht="36" x14ac:dyDescent="0.25">
      <c r="A87" s="32" t="s">
        <v>962</v>
      </c>
      <c r="B87" s="32" t="s">
        <v>1333</v>
      </c>
      <c r="C87" s="32" t="s">
        <v>1332</v>
      </c>
      <c r="D87" s="5" t="s">
        <v>45</v>
      </c>
      <c r="E87" s="32" t="s">
        <v>1404</v>
      </c>
    </row>
    <row r="88" spans="1:5" ht="48" x14ac:dyDescent="0.25">
      <c r="A88" s="32" t="s">
        <v>962</v>
      </c>
      <c r="B88" s="32" t="s">
        <v>981</v>
      </c>
      <c r="C88" s="32" t="s">
        <v>1100</v>
      </c>
      <c r="D88" s="5" t="s">
        <v>139</v>
      </c>
      <c r="E88" s="32" t="s">
        <v>1046</v>
      </c>
    </row>
    <row r="89" spans="1:5" ht="48" x14ac:dyDescent="0.25">
      <c r="A89" s="32" t="s">
        <v>962</v>
      </c>
      <c r="B89" s="32" t="s">
        <v>983</v>
      </c>
      <c r="C89" s="32" t="s">
        <v>1102</v>
      </c>
      <c r="D89" s="5" t="s">
        <v>139</v>
      </c>
      <c r="E89" s="32" t="s">
        <v>1048</v>
      </c>
    </row>
    <row r="90" spans="1:5" ht="48" x14ac:dyDescent="0.25">
      <c r="A90" s="32" t="s">
        <v>962</v>
      </c>
      <c r="B90" s="32" t="s">
        <v>980</v>
      </c>
      <c r="C90" s="32" t="s">
        <v>1099</v>
      </c>
      <c r="D90" s="5" t="s">
        <v>139</v>
      </c>
      <c r="E90" s="32" t="s">
        <v>1045</v>
      </c>
    </row>
    <row r="91" spans="1:5" ht="60" x14ac:dyDescent="0.25">
      <c r="A91" s="32" t="s">
        <v>962</v>
      </c>
      <c r="B91" s="32" t="s">
        <v>974</v>
      </c>
      <c r="C91" s="32" t="s">
        <v>1093</v>
      </c>
      <c r="D91" s="5" t="s">
        <v>139</v>
      </c>
      <c r="E91" s="32" t="s">
        <v>1039</v>
      </c>
    </row>
    <row r="92" spans="1:5" ht="60" x14ac:dyDescent="0.25">
      <c r="A92" s="32" t="s">
        <v>962</v>
      </c>
      <c r="B92" s="32" t="s">
        <v>975</v>
      </c>
      <c r="C92" s="32" t="s">
        <v>1094</v>
      </c>
      <c r="D92" s="5" t="s">
        <v>139</v>
      </c>
      <c r="E92" s="32" t="s">
        <v>1040</v>
      </c>
    </row>
    <row r="93" spans="1:5" ht="36" x14ac:dyDescent="0.25">
      <c r="A93" s="32" t="s">
        <v>963</v>
      </c>
      <c r="B93" s="32" t="s">
        <v>1334</v>
      </c>
      <c r="C93" s="32" t="s">
        <v>1129</v>
      </c>
      <c r="D93" s="5" t="s">
        <v>32</v>
      </c>
      <c r="E93" s="32" t="s">
        <v>1405</v>
      </c>
    </row>
    <row r="94" spans="1:5" ht="48" x14ac:dyDescent="0.25">
      <c r="A94" s="32" t="s">
        <v>963</v>
      </c>
      <c r="B94" s="32" t="s">
        <v>1017</v>
      </c>
      <c r="C94" s="32" t="s">
        <v>1129</v>
      </c>
      <c r="D94" s="5" t="s">
        <v>32</v>
      </c>
      <c r="E94" s="32" t="s">
        <v>1075</v>
      </c>
    </row>
    <row r="95" spans="1:5" ht="48" x14ac:dyDescent="0.25">
      <c r="A95" s="32" t="s">
        <v>963</v>
      </c>
      <c r="B95" s="32" t="s">
        <v>1336</v>
      </c>
      <c r="C95" s="32" t="s">
        <v>1335</v>
      </c>
      <c r="D95" s="5" t="s">
        <v>32</v>
      </c>
      <c r="E95" s="32" t="s">
        <v>1406</v>
      </c>
    </row>
    <row r="96" spans="1:5" ht="48" x14ac:dyDescent="0.25">
      <c r="A96" s="32" t="s">
        <v>963</v>
      </c>
      <c r="B96" s="32" t="s">
        <v>995</v>
      </c>
      <c r="C96" s="32" t="s">
        <v>1337</v>
      </c>
      <c r="D96" s="5" t="s">
        <v>453</v>
      </c>
      <c r="E96" s="32" t="s">
        <v>1056</v>
      </c>
    </row>
    <row r="97" spans="1:5" ht="60" x14ac:dyDescent="0.25">
      <c r="A97" s="32" t="s">
        <v>963</v>
      </c>
      <c r="B97" s="32" t="s">
        <v>1339</v>
      </c>
      <c r="C97" s="32" t="s">
        <v>1338</v>
      </c>
      <c r="D97" s="5" t="s">
        <v>32</v>
      </c>
      <c r="E97" s="32" t="s">
        <v>1407</v>
      </c>
    </row>
    <row r="98" spans="1:5" ht="36" x14ac:dyDescent="0.25">
      <c r="A98" s="32" t="s">
        <v>963</v>
      </c>
      <c r="B98" s="32" t="s">
        <v>1341</v>
      </c>
      <c r="C98" s="32" t="s">
        <v>1340</v>
      </c>
      <c r="D98" s="5" t="s">
        <v>32</v>
      </c>
      <c r="E98" s="32" t="s">
        <v>1408</v>
      </c>
    </row>
    <row r="99" spans="1:5" ht="48" x14ac:dyDescent="0.25">
      <c r="A99" s="32" t="s">
        <v>963</v>
      </c>
      <c r="B99" s="32" t="s">
        <v>1018</v>
      </c>
      <c r="C99" s="32" t="s">
        <v>1342</v>
      </c>
      <c r="D99" s="5" t="s">
        <v>580</v>
      </c>
      <c r="E99" s="32" t="s">
        <v>1409</v>
      </c>
    </row>
    <row r="100" spans="1:5" ht="48" x14ac:dyDescent="0.25">
      <c r="A100" s="32" t="s">
        <v>963</v>
      </c>
      <c r="B100" s="32" t="s">
        <v>1015</v>
      </c>
      <c r="C100" s="32" t="s">
        <v>1343</v>
      </c>
      <c r="D100" s="5" t="s">
        <v>580</v>
      </c>
      <c r="E100" s="32" t="s">
        <v>1410</v>
      </c>
    </row>
    <row r="101" spans="1:5" ht="48" x14ac:dyDescent="0.25">
      <c r="A101" s="32" t="s">
        <v>963</v>
      </c>
      <c r="B101" s="32" t="s">
        <v>993</v>
      </c>
      <c r="C101" s="32" t="s">
        <v>1344</v>
      </c>
      <c r="D101" s="5" t="s">
        <v>33</v>
      </c>
      <c r="E101" s="32" t="s">
        <v>1054</v>
      </c>
    </row>
    <row r="102" spans="1:5" ht="48" x14ac:dyDescent="0.25">
      <c r="A102" s="32" t="s">
        <v>963</v>
      </c>
      <c r="B102" s="32" t="s">
        <v>994</v>
      </c>
      <c r="C102" s="32" t="s">
        <v>1110</v>
      </c>
      <c r="D102" s="5" t="s">
        <v>33</v>
      </c>
      <c r="E102" s="32" t="s">
        <v>1055</v>
      </c>
    </row>
    <row r="103" spans="1:5" ht="36" x14ac:dyDescent="0.25">
      <c r="A103" s="32" t="s">
        <v>963</v>
      </c>
      <c r="B103" s="32" t="s">
        <v>1011</v>
      </c>
      <c r="C103" s="32" t="s">
        <v>1345</v>
      </c>
      <c r="D103" s="5" t="s">
        <v>580</v>
      </c>
      <c r="E103" s="32" t="s">
        <v>1411</v>
      </c>
    </row>
    <row r="104" spans="1:5" ht="36" x14ac:dyDescent="0.25">
      <c r="A104" s="32" t="s">
        <v>963</v>
      </c>
      <c r="B104" s="32" t="s">
        <v>1014</v>
      </c>
      <c r="C104" s="32" t="s">
        <v>1127</v>
      </c>
      <c r="D104" s="5" t="s">
        <v>32</v>
      </c>
      <c r="E104" s="32" t="s">
        <v>1073</v>
      </c>
    </row>
    <row r="105" spans="1:5" ht="36" x14ac:dyDescent="0.25">
      <c r="A105" s="32" t="s">
        <v>963</v>
      </c>
      <c r="B105" s="32" t="s">
        <v>1347</v>
      </c>
      <c r="C105" s="32" t="s">
        <v>1346</v>
      </c>
      <c r="D105" s="5" t="s">
        <v>32</v>
      </c>
      <c r="E105" s="32" t="s">
        <v>1412</v>
      </c>
    </row>
    <row r="106" spans="1:5" ht="48" x14ac:dyDescent="0.25">
      <c r="A106" s="32" t="s">
        <v>963</v>
      </c>
      <c r="B106" s="32" t="s">
        <v>1020</v>
      </c>
      <c r="C106" s="32" t="s">
        <v>1131</v>
      </c>
      <c r="D106" s="5" t="s">
        <v>32</v>
      </c>
      <c r="E106" s="32" t="s">
        <v>1077</v>
      </c>
    </row>
    <row r="107" spans="1:5" ht="36" x14ac:dyDescent="0.25">
      <c r="A107" s="32" t="s">
        <v>963</v>
      </c>
      <c r="B107" s="32" t="s">
        <v>1019</v>
      </c>
      <c r="C107" s="32" t="s">
        <v>1130</v>
      </c>
      <c r="D107" s="5" t="s">
        <v>32</v>
      </c>
      <c r="E107" s="32" t="s">
        <v>1076</v>
      </c>
    </row>
    <row r="108" spans="1:5" ht="36" x14ac:dyDescent="0.25">
      <c r="A108" s="32" t="s">
        <v>963</v>
      </c>
      <c r="B108" s="32" t="s">
        <v>1012</v>
      </c>
      <c r="C108" s="32" t="s">
        <v>1125</v>
      </c>
      <c r="D108" s="5" t="s">
        <v>623</v>
      </c>
      <c r="E108" s="32" t="s">
        <v>1071</v>
      </c>
    </row>
    <row r="109" spans="1:5" ht="36" x14ac:dyDescent="0.25">
      <c r="A109" s="32" t="s">
        <v>963</v>
      </c>
      <c r="B109" s="32" t="s">
        <v>1005</v>
      </c>
      <c r="C109" s="32" t="s">
        <v>1119</v>
      </c>
      <c r="D109" s="5" t="s">
        <v>623</v>
      </c>
      <c r="E109" s="32" t="s">
        <v>1065</v>
      </c>
    </row>
    <row r="110" spans="1:5" ht="36" x14ac:dyDescent="0.25">
      <c r="A110" s="32" t="s">
        <v>963</v>
      </c>
      <c r="B110" s="32" t="s">
        <v>1009</v>
      </c>
      <c r="C110" s="32" t="s">
        <v>1123</v>
      </c>
      <c r="D110" s="5" t="s">
        <v>623</v>
      </c>
      <c r="E110" s="32" t="s">
        <v>1069</v>
      </c>
    </row>
    <row r="111" spans="1:5" ht="36" x14ac:dyDescent="0.25">
      <c r="A111" s="32" t="s">
        <v>963</v>
      </c>
      <c r="B111" s="32" t="s">
        <v>1008</v>
      </c>
      <c r="C111" s="32" t="s">
        <v>1122</v>
      </c>
      <c r="D111" s="5" t="s">
        <v>623</v>
      </c>
      <c r="E111" s="32" t="s">
        <v>1068</v>
      </c>
    </row>
    <row r="112" spans="1:5" ht="36" x14ac:dyDescent="0.25">
      <c r="A112" s="32" t="s">
        <v>963</v>
      </c>
      <c r="B112" s="32" t="s">
        <v>1004</v>
      </c>
      <c r="C112" s="32" t="s">
        <v>1118</v>
      </c>
      <c r="D112" s="5" t="s">
        <v>623</v>
      </c>
      <c r="E112" s="32" t="s">
        <v>1064</v>
      </c>
    </row>
    <row r="113" spans="1:5" ht="36" x14ac:dyDescent="0.25">
      <c r="A113" s="32" t="s">
        <v>963</v>
      </c>
      <c r="B113" s="32" t="s">
        <v>1001</v>
      </c>
      <c r="C113" s="32" t="s">
        <v>1115</v>
      </c>
      <c r="D113" s="5" t="s">
        <v>32</v>
      </c>
      <c r="E113" s="32" t="s">
        <v>1061</v>
      </c>
    </row>
    <row r="114" spans="1:5" ht="36" x14ac:dyDescent="0.25">
      <c r="A114" s="32" t="s">
        <v>963</v>
      </c>
      <c r="B114" s="32" t="s">
        <v>1002</v>
      </c>
      <c r="C114" s="32" t="s">
        <v>1116</v>
      </c>
      <c r="D114" s="5" t="s">
        <v>32</v>
      </c>
      <c r="E114" s="32" t="s">
        <v>1062</v>
      </c>
    </row>
    <row r="115" spans="1:5" ht="36" x14ac:dyDescent="0.25">
      <c r="A115" s="32" t="s">
        <v>963</v>
      </c>
      <c r="B115" s="32" t="s">
        <v>1006</v>
      </c>
      <c r="C115" s="32" t="s">
        <v>1120</v>
      </c>
      <c r="D115" s="5" t="s">
        <v>32</v>
      </c>
      <c r="E115" s="32" t="s">
        <v>1066</v>
      </c>
    </row>
    <row r="116" spans="1:5" ht="36" x14ac:dyDescent="0.25">
      <c r="A116" s="32" t="s">
        <v>963</v>
      </c>
      <c r="B116" s="32" t="s">
        <v>1010</v>
      </c>
      <c r="C116" s="32" t="s">
        <v>1124</v>
      </c>
      <c r="D116" s="5" t="s">
        <v>32</v>
      </c>
      <c r="E116" s="32" t="s">
        <v>1070</v>
      </c>
    </row>
    <row r="117" spans="1:5" ht="36" x14ac:dyDescent="0.25">
      <c r="A117" s="32" t="s">
        <v>963</v>
      </c>
      <c r="B117" s="32" t="s">
        <v>1007</v>
      </c>
      <c r="C117" s="32" t="s">
        <v>1121</v>
      </c>
      <c r="D117" s="5" t="s">
        <v>32</v>
      </c>
      <c r="E117" s="32" t="s">
        <v>1067</v>
      </c>
    </row>
    <row r="118" spans="1:5" ht="36" x14ac:dyDescent="0.25">
      <c r="A118" s="32" t="s">
        <v>963</v>
      </c>
      <c r="B118" s="32" t="s">
        <v>1003</v>
      </c>
      <c r="C118" s="32" t="s">
        <v>1117</v>
      </c>
      <c r="D118" s="5" t="s">
        <v>32</v>
      </c>
      <c r="E118" s="32" t="s">
        <v>1063</v>
      </c>
    </row>
    <row r="119" spans="1:5" ht="36" x14ac:dyDescent="0.25">
      <c r="A119" s="32" t="s">
        <v>963</v>
      </c>
      <c r="B119" s="32" t="s">
        <v>1013</v>
      </c>
      <c r="C119" s="32" t="s">
        <v>1126</v>
      </c>
      <c r="D119" s="5" t="s">
        <v>32</v>
      </c>
      <c r="E119" s="32" t="s">
        <v>1072</v>
      </c>
    </row>
    <row r="120" spans="1:5" ht="36" x14ac:dyDescent="0.25">
      <c r="A120" s="32" t="s">
        <v>963</v>
      </c>
      <c r="B120" s="32" t="s">
        <v>1349</v>
      </c>
      <c r="C120" s="32" t="s">
        <v>1348</v>
      </c>
      <c r="D120" s="5" t="s">
        <v>32</v>
      </c>
      <c r="E120" s="32" t="s">
        <v>1413</v>
      </c>
    </row>
    <row r="121" spans="1:5" ht="36" x14ac:dyDescent="0.25">
      <c r="A121" s="32" t="s">
        <v>963</v>
      </c>
      <c r="B121" s="32" t="s">
        <v>997</v>
      </c>
      <c r="C121" s="32" t="s">
        <v>1111</v>
      </c>
      <c r="D121" s="5" t="s">
        <v>139</v>
      </c>
      <c r="E121" s="32" t="s">
        <v>1057</v>
      </c>
    </row>
    <row r="122" spans="1:5" ht="36" x14ac:dyDescent="0.25">
      <c r="A122" s="32" t="s">
        <v>963</v>
      </c>
      <c r="B122" s="32" t="s">
        <v>1000</v>
      </c>
      <c r="C122" s="32" t="s">
        <v>1114</v>
      </c>
      <c r="D122" s="5" t="s">
        <v>32</v>
      </c>
      <c r="E122" s="32" t="s">
        <v>1060</v>
      </c>
    </row>
    <row r="123" spans="1:5" ht="36" x14ac:dyDescent="0.25">
      <c r="A123" s="32" t="s">
        <v>963</v>
      </c>
      <c r="B123" s="32" t="s">
        <v>999</v>
      </c>
      <c r="C123" s="32" t="s">
        <v>1113</v>
      </c>
      <c r="D123" s="5" t="s">
        <v>32</v>
      </c>
      <c r="E123" s="32" t="s">
        <v>1059</v>
      </c>
    </row>
    <row r="124" spans="1:5" ht="36" x14ac:dyDescent="0.25">
      <c r="A124" s="32" t="s">
        <v>963</v>
      </c>
      <c r="B124" s="32" t="s">
        <v>998</v>
      </c>
      <c r="C124" s="32" t="s">
        <v>1112</v>
      </c>
      <c r="D124" s="5" t="s">
        <v>32</v>
      </c>
      <c r="E124" s="32" t="s">
        <v>1058</v>
      </c>
    </row>
    <row r="125" spans="1:5" ht="36" x14ac:dyDescent="0.25">
      <c r="A125" s="32" t="s">
        <v>963</v>
      </c>
      <c r="B125" s="32" t="s">
        <v>1016</v>
      </c>
      <c r="C125" s="32" t="s">
        <v>1128</v>
      </c>
      <c r="D125" s="5" t="s">
        <v>32</v>
      </c>
      <c r="E125" s="32" t="s">
        <v>1074</v>
      </c>
    </row>
    <row r="126" spans="1:5" ht="36" x14ac:dyDescent="0.25">
      <c r="A126" s="32" t="s">
        <v>963</v>
      </c>
      <c r="B126" s="32" t="s">
        <v>1351</v>
      </c>
      <c r="C126" s="32" t="s">
        <v>1350</v>
      </c>
      <c r="D126" s="5" t="s">
        <v>32</v>
      </c>
      <c r="E126" s="32" t="s">
        <v>1414</v>
      </c>
    </row>
    <row r="127" spans="1:5" ht="36" x14ac:dyDescent="0.25">
      <c r="A127" s="32" t="s">
        <v>963</v>
      </c>
      <c r="B127" s="32" t="s">
        <v>1353</v>
      </c>
      <c r="C127" s="32" t="s">
        <v>1352</v>
      </c>
      <c r="D127" s="5" t="s">
        <v>32</v>
      </c>
      <c r="E127" s="32" t="s">
        <v>1415</v>
      </c>
    </row>
    <row r="128" spans="1:5" ht="36" x14ac:dyDescent="0.25">
      <c r="A128" s="32" t="s">
        <v>963</v>
      </c>
      <c r="B128" s="32" t="s">
        <v>996</v>
      </c>
      <c r="C128" s="32" t="s">
        <v>1354</v>
      </c>
      <c r="D128" s="5" t="s">
        <v>45</v>
      </c>
      <c r="E128" s="32" t="s">
        <v>1416</v>
      </c>
    </row>
    <row r="129" spans="1:5" ht="36" x14ac:dyDescent="0.25">
      <c r="A129" s="32" t="s">
        <v>963</v>
      </c>
      <c r="B129" s="32" t="s">
        <v>1356</v>
      </c>
      <c r="C129" s="32" t="s">
        <v>1355</v>
      </c>
      <c r="D129" s="5" t="s">
        <v>32</v>
      </c>
      <c r="E129" s="32" t="s">
        <v>1417</v>
      </c>
    </row>
    <row r="130" spans="1:5" ht="36" x14ac:dyDescent="0.25">
      <c r="A130" s="32" t="s">
        <v>963</v>
      </c>
      <c r="B130" s="32" t="s">
        <v>1358</v>
      </c>
      <c r="C130" s="32" t="s">
        <v>1357</v>
      </c>
      <c r="D130" s="5" t="s">
        <v>45</v>
      </c>
      <c r="E130" s="32" t="s">
        <v>1418</v>
      </c>
    </row>
    <row r="131" spans="1:5" ht="36" x14ac:dyDescent="0.25">
      <c r="A131" s="32" t="s">
        <v>963</v>
      </c>
      <c r="B131" s="32" t="s">
        <v>1360</v>
      </c>
      <c r="C131" s="32" t="s">
        <v>1359</v>
      </c>
      <c r="D131" s="5" t="s">
        <v>32</v>
      </c>
      <c r="E131" s="32" t="s">
        <v>1419</v>
      </c>
    </row>
    <row r="132" spans="1:5" ht="36" x14ac:dyDescent="0.25">
      <c r="A132" s="32" t="s">
        <v>1297</v>
      </c>
      <c r="B132" s="32" t="s">
        <v>1362</v>
      </c>
      <c r="C132" s="32" t="s">
        <v>1361</v>
      </c>
      <c r="D132" s="5" t="s">
        <v>138</v>
      </c>
      <c r="E132" s="32" t="s">
        <v>1361</v>
      </c>
    </row>
    <row r="133" spans="1:5" ht="36" x14ac:dyDescent="0.25">
      <c r="A133" s="32" t="s">
        <v>1297</v>
      </c>
      <c r="B133" s="32" t="s">
        <v>1364</v>
      </c>
      <c r="C133" s="32" t="s">
        <v>1363</v>
      </c>
      <c r="D133" s="5" t="s">
        <v>139</v>
      </c>
      <c r="E133" s="32" t="s">
        <v>1420</v>
      </c>
    </row>
    <row r="134" spans="1:5" ht="36" x14ac:dyDescent="0.25">
      <c r="A134" s="32" t="s">
        <v>964</v>
      </c>
      <c r="B134" s="32" t="s">
        <v>1365</v>
      </c>
      <c r="C134" s="32" t="s">
        <v>1129</v>
      </c>
      <c r="D134" s="5" t="s">
        <v>32</v>
      </c>
      <c r="E134" s="32" t="s">
        <v>1421</v>
      </c>
    </row>
    <row r="135" spans="1:5" ht="36" x14ac:dyDescent="0.25">
      <c r="A135" s="32" t="s">
        <v>964</v>
      </c>
      <c r="B135" s="32" t="s">
        <v>1366</v>
      </c>
      <c r="C135" s="32" t="s">
        <v>1129</v>
      </c>
      <c r="D135" s="5" t="s">
        <v>32</v>
      </c>
      <c r="E135" s="32" t="s">
        <v>1422</v>
      </c>
    </row>
    <row r="136" spans="1:5" ht="36" x14ac:dyDescent="0.25">
      <c r="A136" s="32" t="s">
        <v>964</v>
      </c>
      <c r="B136" s="32" t="s">
        <v>1021</v>
      </c>
      <c r="C136" s="32" t="s">
        <v>1367</v>
      </c>
      <c r="D136" s="5" t="s">
        <v>453</v>
      </c>
      <c r="E136" s="32" t="s">
        <v>1078</v>
      </c>
    </row>
    <row r="137" spans="1:5" ht="48" x14ac:dyDescent="0.25">
      <c r="A137" s="32" t="s">
        <v>964</v>
      </c>
      <c r="B137" s="32" t="s">
        <v>1022</v>
      </c>
      <c r="C137" s="32" t="s">
        <v>1368</v>
      </c>
      <c r="D137" s="5" t="s">
        <v>453</v>
      </c>
      <c r="E137" s="32" t="s">
        <v>1423</v>
      </c>
    </row>
    <row r="138" spans="1:5" ht="36" x14ac:dyDescent="0.25">
      <c r="A138" s="32" t="s">
        <v>964</v>
      </c>
      <c r="B138" s="32" t="s">
        <v>1370</v>
      </c>
      <c r="C138" s="32" t="s">
        <v>1369</v>
      </c>
      <c r="D138" s="5" t="s">
        <v>580</v>
      </c>
      <c r="E138" s="32" t="s">
        <v>1079</v>
      </c>
    </row>
    <row r="139" spans="1:5" ht="36" x14ac:dyDescent="0.25">
      <c r="A139" s="32" t="s">
        <v>964</v>
      </c>
      <c r="B139" s="32" t="s">
        <v>1372</v>
      </c>
      <c r="C139" s="32" t="s">
        <v>1371</v>
      </c>
      <c r="D139" s="5" t="s">
        <v>623</v>
      </c>
      <c r="E139" s="32" t="s">
        <v>1424</v>
      </c>
    </row>
    <row r="140" spans="1:5" ht="36" x14ac:dyDescent="0.25">
      <c r="A140" s="32" t="s">
        <v>964</v>
      </c>
      <c r="B140" s="32" t="s">
        <v>1374</v>
      </c>
      <c r="C140" s="32" t="s">
        <v>1373</v>
      </c>
      <c r="D140" s="5" t="s">
        <v>32</v>
      </c>
      <c r="E140" s="32" t="s">
        <v>1425</v>
      </c>
    </row>
    <row r="141" spans="1:5" ht="36" x14ac:dyDescent="0.25">
      <c r="A141" s="32" t="s">
        <v>964</v>
      </c>
      <c r="B141" s="32" t="s">
        <v>1023</v>
      </c>
      <c r="C141" s="32" t="s">
        <v>1375</v>
      </c>
      <c r="D141" s="5" t="s">
        <v>45</v>
      </c>
      <c r="E141" s="32" t="s">
        <v>1080</v>
      </c>
    </row>
    <row r="142" spans="1:5" ht="36" x14ac:dyDescent="0.25">
      <c r="A142" s="32" t="s">
        <v>965</v>
      </c>
      <c r="B142" s="32" t="s">
        <v>1025</v>
      </c>
      <c r="C142" s="32" t="s">
        <v>1376</v>
      </c>
      <c r="D142" s="5" t="s">
        <v>453</v>
      </c>
      <c r="E142" s="32" t="s">
        <v>1082</v>
      </c>
    </row>
    <row r="143" spans="1:5" ht="36" x14ac:dyDescent="0.25">
      <c r="A143" s="32" t="s">
        <v>965</v>
      </c>
      <c r="B143" s="32" t="s">
        <v>1027</v>
      </c>
      <c r="C143" s="32" t="s">
        <v>1134</v>
      </c>
      <c r="D143" s="5" t="s">
        <v>33</v>
      </c>
      <c r="E143" s="32" t="s">
        <v>1084</v>
      </c>
    </row>
    <row r="144" spans="1:5" ht="36" x14ac:dyDescent="0.25">
      <c r="A144" s="32" t="s">
        <v>965</v>
      </c>
      <c r="B144" s="32" t="s">
        <v>1032</v>
      </c>
      <c r="C144" s="32" t="s">
        <v>1377</v>
      </c>
      <c r="D144" s="5" t="s">
        <v>580</v>
      </c>
      <c r="E144" s="32" t="s">
        <v>1426</v>
      </c>
    </row>
    <row r="145" spans="1:5" ht="36" x14ac:dyDescent="0.25">
      <c r="A145" s="32" t="s">
        <v>965</v>
      </c>
      <c r="B145" s="32" t="s">
        <v>1031</v>
      </c>
      <c r="C145" s="32" t="s">
        <v>1136</v>
      </c>
      <c r="D145" s="5" t="s">
        <v>140</v>
      </c>
      <c r="E145" s="32" t="s">
        <v>1088</v>
      </c>
    </row>
    <row r="146" spans="1:5" ht="36" x14ac:dyDescent="0.25">
      <c r="A146" s="32" t="s">
        <v>965</v>
      </c>
      <c r="B146" s="32" t="s">
        <v>1033</v>
      </c>
      <c r="C146" s="32" t="s">
        <v>1378</v>
      </c>
      <c r="D146" s="5" t="s">
        <v>140</v>
      </c>
      <c r="E146" s="32" t="s">
        <v>1427</v>
      </c>
    </row>
    <row r="147" spans="1:5" ht="36" x14ac:dyDescent="0.25">
      <c r="A147" s="32" t="s">
        <v>965</v>
      </c>
      <c r="B147" s="32" t="s">
        <v>1026</v>
      </c>
      <c r="C147" s="32" t="s">
        <v>1133</v>
      </c>
      <c r="D147" s="5" t="s">
        <v>139</v>
      </c>
      <c r="E147" s="32" t="s">
        <v>1083</v>
      </c>
    </row>
    <row r="148" spans="1:5" ht="36" x14ac:dyDescent="0.25">
      <c r="A148" s="32" t="s">
        <v>965</v>
      </c>
      <c r="B148" s="32" t="s">
        <v>1024</v>
      </c>
      <c r="C148" s="32" t="s">
        <v>1132</v>
      </c>
      <c r="D148" s="5" t="s">
        <v>452</v>
      </c>
      <c r="E148" s="32" t="s">
        <v>1081</v>
      </c>
    </row>
    <row r="149" spans="1:5" ht="36" x14ac:dyDescent="0.25">
      <c r="A149" s="32" t="s">
        <v>965</v>
      </c>
      <c r="B149" s="32" t="s">
        <v>1028</v>
      </c>
      <c r="C149" s="32" t="s">
        <v>1135</v>
      </c>
      <c r="D149" s="5" t="s">
        <v>140</v>
      </c>
      <c r="E149" s="32" t="s">
        <v>1085</v>
      </c>
    </row>
    <row r="150" spans="1:5" ht="36" x14ac:dyDescent="0.25">
      <c r="A150" s="32" t="s">
        <v>965</v>
      </c>
      <c r="B150" s="32" t="s">
        <v>1029</v>
      </c>
      <c r="C150" s="32" t="s">
        <v>687</v>
      </c>
      <c r="D150" s="5" t="s">
        <v>140</v>
      </c>
      <c r="E150" s="32" t="s">
        <v>1086</v>
      </c>
    </row>
    <row r="151" spans="1:5" ht="36" x14ac:dyDescent="0.25">
      <c r="A151" s="32" t="s">
        <v>965</v>
      </c>
      <c r="B151" s="32" t="s">
        <v>1030</v>
      </c>
      <c r="C151" s="32" t="s">
        <v>687</v>
      </c>
      <c r="D151" s="5" t="s">
        <v>140</v>
      </c>
      <c r="E151" s="32" t="s">
        <v>1087</v>
      </c>
    </row>
    <row r="152" spans="1:5" ht="36" x14ac:dyDescent="0.25">
      <c r="A152" s="32" t="s">
        <v>965</v>
      </c>
      <c r="B152" s="32" t="s">
        <v>1379</v>
      </c>
      <c r="C152" s="32" t="s">
        <v>687</v>
      </c>
      <c r="D152" s="5" t="s">
        <v>32</v>
      </c>
      <c r="E152" s="32" t="s">
        <v>1428</v>
      </c>
    </row>
    <row r="153" spans="1:5" ht="36" x14ac:dyDescent="0.25">
      <c r="A153" s="32" t="s">
        <v>965</v>
      </c>
      <c r="B153" s="32" t="s">
        <v>1380</v>
      </c>
      <c r="C153" s="32" t="s">
        <v>687</v>
      </c>
      <c r="D153" s="5" t="s">
        <v>32</v>
      </c>
      <c r="E153" s="32" t="s">
        <v>1429</v>
      </c>
    </row>
    <row r="154" spans="1:5" ht="36" x14ac:dyDescent="0.25">
      <c r="A154" s="32" t="s">
        <v>965</v>
      </c>
      <c r="B154" s="32" t="s">
        <v>1381</v>
      </c>
      <c r="C154" s="32" t="s">
        <v>687</v>
      </c>
      <c r="D154" s="5" t="s">
        <v>32</v>
      </c>
      <c r="E154" s="32" t="s">
        <v>1430</v>
      </c>
    </row>
    <row r="155" spans="1:5" x14ac:dyDescent="0.25">
      <c r="A155" s="46" t="s">
        <v>24</v>
      </c>
      <c r="B155" s="46">
        <f>SUBTOTAL(103,TabelaITC2.1[Številka projekta])</f>
        <v>105</v>
      </c>
      <c r="C155" s="27"/>
      <c r="D155" s="27"/>
      <c r="E155" s="43"/>
    </row>
    <row r="156" spans="1:5" x14ac:dyDescent="0.25">
      <c r="A156" s="46"/>
      <c r="B156" s="43"/>
      <c r="C156" s="27"/>
      <c r="D156" s="27"/>
      <c r="E156" s="43"/>
    </row>
    <row r="157" spans="1:5" ht="13.5" thickBot="1" x14ac:dyDescent="0.3">
      <c r="A157" s="59" t="s">
        <v>15</v>
      </c>
      <c r="B157" s="59"/>
      <c r="C157" s="59"/>
      <c r="D157" s="10"/>
      <c r="E157" s="4"/>
    </row>
    <row r="158" spans="1:5" ht="13.5" thickBot="1" x14ac:dyDescent="0.3">
      <c r="A158" s="66" t="s">
        <v>16</v>
      </c>
      <c r="B158" s="67" t="s">
        <v>17</v>
      </c>
      <c r="C158" s="67" t="s">
        <v>18</v>
      </c>
      <c r="D158" s="94" t="s">
        <v>2694</v>
      </c>
    </row>
    <row r="159" spans="1:5" x14ac:dyDescent="0.25">
      <c r="A159" s="45"/>
      <c r="B159" s="42"/>
      <c r="C159" s="32"/>
      <c r="D159" s="87"/>
    </row>
    <row r="160" spans="1:5" x14ac:dyDescent="0.25">
      <c r="A160" s="45"/>
      <c r="B160" s="42"/>
      <c r="C160" s="32"/>
      <c r="D160" s="87"/>
    </row>
    <row r="161" spans="1:5" x14ac:dyDescent="0.25">
      <c r="A161" s="45"/>
      <c r="B161" s="42"/>
      <c r="C161" s="32"/>
      <c r="D161" s="87"/>
    </row>
    <row r="162" spans="1:5" x14ac:dyDescent="0.25">
      <c r="A162" s="33" t="s">
        <v>24</v>
      </c>
      <c r="B162" s="44">
        <f>SUBTOTAL(109,TabelaITC2.2[Strani])</f>
        <v>0</v>
      </c>
      <c r="C162" s="44">
        <f>SUBTOTAL(103,TabelaITC2.2[Naslov])</f>
        <v>0</v>
      </c>
      <c r="D162" s="86"/>
    </row>
    <row r="163" spans="1:5" x14ac:dyDescent="0.25">
      <c r="A163" s="4"/>
      <c r="B163" s="4"/>
      <c r="C163" s="18"/>
      <c r="D163" s="4"/>
      <c r="E163" s="4"/>
    </row>
    <row r="164" spans="1:5" ht="13.5" thickBot="1" x14ac:dyDescent="0.3">
      <c r="A164" s="59" t="s">
        <v>19</v>
      </c>
      <c r="B164" s="59"/>
      <c r="C164" s="59"/>
      <c r="D164" s="21"/>
      <c r="E164" s="21"/>
    </row>
    <row r="165" spans="1:5" ht="13.5" thickBot="1" x14ac:dyDescent="0.3">
      <c r="A165" s="69" t="s">
        <v>16</v>
      </c>
      <c r="B165" s="70" t="s">
        <v>17</v>
      </c>
      <c r="C165" s="70" t="s">
        <v>18</v>
      </c>
      <c r="D165" s="95" t="s">
        <v>2694</v>
      </c>
      <c r="E165" s="21"/>
    </row>
    <row r="166" spans="1:5" x14ac:dyDescent="0.25">
      <c r="A166" s="5"/>
      <c r="B166" s="37"/>
      <c r="C166" s="8"/>
      <c r="D166" s="90"/>
      <c r="E166" s="21"/>
    </row>
    <row r="167" spans="1:5" x14ac:dyDescent="0.25">
      <c r="A167" s="5"/>
      <c r="B167" s="37"/>
      <c r="C167" s="8"/>
      <c r="D167" s="90"/>
      <c r="E167" s="21"/>
    </row>
    <row r="168" spans="1:5" x14ac:dyDescent="0.25">
      <c r="A168" s="5"/>
      <c r="B168" s="37"/>
      <c r="C168" s="8"/>
      <c r="D168" s="90"/>
      <c r="E168" s="21"/>
    </row>
    <row r="169" spans="1:5" x14ac:dyDescent="0.2">
      <c r="A169" s="25" t="s">
        <v>24</v>
      </c>
      <c r="B169" s="43">
        <f>SUBTOTAL(109,TabelaITC2.3[Strani])</f>
        <v>0</v>
      </c>
      <c r="C169" s="43">
        <f>SUBTOTAL(103,TabelaITC2.3[Naslov])</f>
        <v>0</v>
      </c>
      <c r="D169" s="89"/>
      <c r="E169" s="21"/>
    </row>
    <row r="170" spans="1:5" x14ac:dyDescent="0.25">
      <c r="A170" s="19"/>
      <c r="B170" s="20"/>
      <c r="C170" s="19"/>
      <c r="D170" s="21"/>
      <c r="E170" s="21"/>
    </row>
    <row r="171" spans="1:5" x14ac:dyDescent="0.25">
      <c r="A171" s="10" t="s">
        <v>59</v>
      </c>
      <c r="B171" s="20"/>
      <c r="C171" s="19"/>
      <c r="D171" s="21"/>
      <c r="E171" s="21"/>
    </row>
    <row r="172" spans="1:5" ht="13.5" thickBot="1" x14ac:dyDescent="0.3">
      <c r="A172" s="59" t="s">
        <v>60</v>
      </c>
      <c r="B172" s="59"/>
      <c r="C172" s="59"/>
      <c r="D172" s="22"/>
      <c r="E172" s="22"/>
    </row>
    <row r="173" spans="1:5" ht="13.5" thickBot="1" x14ac:dyDescent="0.3">
      <c r="A173" s="66" t="s">
        <v>16</v>
      </c>
      <c r="B173" s="67" t="s">
        <v>17</v>
      </c>
      <c r="C173" s="67" t="s">
        <v>18</v>
      </c>
      <c r="D173" s="94" t="s">
        <v>2694</v>
      </c>
      <c r="E173" s="22"/>
    </row>
    <row r="174" spans="1:5" x14ac:dyDescent="0.25">
      <c r="A174" s="45"/>
      <c r="B174" s="42"/>
      <c r="C174" s="32"/>
      <c r="D174" s="90"/>
      <c r="E174" s="22"/>
    </row>
    <row r="175" spans="1:5" x14ac:dyDescent="0.25">
      <c r="A175" s="45"/>
      <c r="B175" s="42"/>
      <c r="C175" s="32"/>
      <c r="D175" s="90"/>
      <c r="E175" s="22"/>
    </row>
    <row r="176" spans="1:5" x14ac:dyDescent="0.25">
      <c r="A176" s="45"/>
      <c r="B176" s="42"/>
      <c r="C176" s="32"/>
      <c r="D176" s="90"/>
      <c r="E176" s="22"/>
    </row>
    <row r="177" spans="1:5" x14ac:dyDescent="0.2">
      <c r="A177" s="25" t="s">
        <v>24</v>
      </c>
      <c r="B177" s="43">
        <f>SUBTOTAL(109,TabelaITC3.1[Strani])</f>
        <v>0</v>
      </c>
      <c r="C177" s="43">
        <f>SUBTOTAL(103,TabelaITC3.1[Naslov])</f>
        <v>0</v>
      </c>
      <c r="D177" s="89"/>
      <c r="E177" s="22"/>
    </row>
    <row r="178" spans="1:5" x14ac:dyDescent="0.25">
      <c r="A178" s="25"/>
      <c r="B178" s="43"/>
      <c r="C178" s="43"/>
      <c r="D178" s="22"/>
      <c r="E178" s="22"/>
    </row>
    <row r="179" spans="1:5" ht="13.5" thickBot="1" x14ac:dyDescent="0.3">
      <c r="A179" s="58" t="s">
        <v>324</v>
      </c>
      <c r="B179" s="58"/>
      <c r="C179" s="58"/>
      <c r="D179" s="58"/>
      <c r="E179" s="5"/>
    </row>
    <row r="180" spans="1:5" ht="13.5" thickBot="1" x14ac:dyDescent="0.3">
      <c r="A180" s="66" t="s">
        <v>16</v>
      </c>
      <c r="B180" s="67" t="s">
        <v>17</v>
      </c>
      <c r="C180" s="67" t="s">
        <v>18</v>
      </c>
      <c r="D180" s="94" t="s">
        <v>2694</v>
      </c>
      <c r="E180" s="5"/>
    </row>
    <row r="181" spans="1:5" x14ac:dyDescent="0.25">
      <c r="A181" s="45"/>
      <c r="B181" s="42"/>
      <c r="C181" s="32"/>
      <c r="D181" s="90"/>
      <c r="E181" s="16"/>
    </row>
    <row r="182" spans="1:5" x14ac:dyDescent="0.25">
      <c r="A182" s="45"/>
      <c r="B182" s="42"/>
      <c r="C182" s="32"/>
      <c r="D182" s="90"/>
      <c r="E182" s="16"/>
    </row>
    <row r="183" spans="1:5" x14ac:dyDescent="0.25">
      <c r="A183" s="45"/>
      <c r="B183" s="42"/>
      <c r="C183" s="32"/>
      <c r="D183" s="90"/>
      <c r="E183" s="16"/>
    </row>
    <row r="184" spans="1:5" x14ac:dyDescent="0.2">
      <c r="A184" s="25" t="s">
        <v>24</v>
      </c>
      <c r="B184" s="43">
        <f>SUBTOTAL(109,TabelaITC3.2[Strani])</f>
        <v>0</v>
      </c>
      <c r="C184" s="43">
        <f>SUBTOTAL(103,TabelaITC3.2[Naslov])</f>
        <v>0</v>
      </c>
      <c r="D184" s="89"/>
      <c r="E184" s="16"/>
    </row>
    <row r="185" spans="1:5" x14ac:dyDescent="0.25">
      <c r="A185" s="4"/>
      <c r="B185" s="4"/>
      <c r="C185" s="8"/>
      <c r="D185" s="5"/>
      <c r="E185" s="16"/>
    </row>
    <row r="186" spans="1:5" ht="13.5" thickBot="1" x14ac:dyDescent="0.3">
      <c r="A186" s="60" t="s">
        <v>215</v>
      </c>
      <c r="B186" s="60"/>
      <c r="C186" s="60"/>
      <c r="D186" s="5"/>
      <c r="E186" s="5"/>
    </row>
    <row r="187" spans="1:5" ht="13.5" thickBot="1" x14ac:dyDescent="0.3">
      <c r="A187" s="67" t="s">
        <v>22</v>
      </c>
      <c r="B187" s="67" t="s">
        <v>65</v>
      </c>
      <c r="C187" s="66" t="s">
        <v>2797</v>
      </c>
      <c r="D187" s="93" t="s">
        <v>2694</v>
      </c>
      <c r="E187" s="60"/>
    </row>
    <row r="188" spans="1:5" x14ac:dyDescent="0.25">
      <c r="A188" s="45"/>
      <c r="B188" s="32" t="s">
        <v>1137</v>
      </c>
      <c r="C188" s="42"/>
      <c r="D188" s="90"/>
    </row>
    <row r="189" spans="1:5" ht="24" x14ac:dyDescent="0.25">
      <c r="A189" s="45"/>
      <c r="B189" s="32" t="s">
        <v>1142</v>
      </c>
      <c r="C189" s="42"/>
      <c r="D189" s="90"/>
    </row>
    <row r="190" spans="1:5" ht="24" x14ac:dyDescent="0.25">
      <c r="A190" s="45"/>
      <c r="B190" s="32" t="s">
        <v>1140</v>
      </c>
      <c r="C190" s="42"/>
      <c r="D190" s="90"/>
    </row>
    <row r="191" spans="1:5" x14ac:dyDescent="0.25">
      <c r="A191" s="45"/>
      <c r="B191" s="32" t="s">
        <v>1138</v>
      </c>
      <c r="C191" s="42"/>
      <c r="D191" s="90"/>
    </row>
    <row r="192" spans="1:5" ht="36" x14ac:dyDescent="0.25">
      <c r="A192" s="45"/>
      <c r="B192" s="32" t="s">
        <v>1141</v>
      </c>
      <c r="C192" s="42"/>
      <c r="D192" s="90"/>
    </row>
    <row r="193" spans="1:4" x14ac:dyDescent="0.25">
      <c r="A193" s="45"/>
      <c r="B193" s="32" t="s">
        <v>1137</v>
      </c>
      <c r="C193" s="42"/>
      <c r="D193" s="90"/>
    </row>
    <row r="194" spans="1:4" x14ac:dyDescent="0.25">
      <c r="A194" s="45"/>
      <c r="B194" s="32" t="s">
        <v>1139</v>
      </c>
      <c r="C194" s="42"/>
      <c r="D194" s="90"/>
    </row>
    <row r="195" spans="1:4" x14ac:dyDescent="0.2">
      <c r="A195" s="30" t="s">
        <v>24</v>
      </c>
      <c r="B195" s="30">
        <f>SUBTOTAL(103,TabelaITC4[TDT])</f>
        <v>7</v>
      </c>
      <c r="C195" s="30"/>
      <c r="D195" s="92"/>
    </row>
  </sheetData>
  <mergeCells count="15">
    <mergeCell ref="G18:H18"/>
    <mergeCell ref="A46:B46"/>
    <mergeCell ref="A47:B47"/>
    <mergeCell ref="A6:B6"/>
    <mergeCell ref="A7:B7"/>
    <mergeCell ref="A8:B8"/>
    <mergeCell ref="A10:C10"/>
    <mergeCell ref="C11:E11"/>
    <mergeCell ref="G12:H12"/>
    <mergeCell ref="A5:B5"/>
    <mergeCell ref="C1:E1"/>
    <mergeCell ref="A2:B2"/>
    <mergeCell ref="C2:E2"/>
    <mergeCell ref="A3:B3"/>
    <mergeCell ref="A4:B4"/>
  </mergeCells>
  <dataValidations count="7">
    <dataValidation type="list" allowBlank="1" showInputMessage="1" promptTitle="Izberi iz seznama" prompt="Iz spodnjega seznama izberi tujo organizacijo kateri pripada TDT" sqref="A14:A43" xr:uid="{FF3A1818-38F4-4D24-96CC-E32008E13A36}">
      <formula1>Organizacije</formula1>
    </dataValidation>
    <dataValidation type="list" allowBlank="1" showInputMessage="1" showErrorMessage="1" promptTitle="Izberi iz seznama" prompt="Izberi trenutni status članstva znortaj tujega TDT" sqref="D14:D43" xr:uid="{1E0CDCD0-E65E-4EAF-8639-FABB013E8CC6}">
      <formula1>Status</formula1>
    </dataValidation>
    <dataValidation allowBlank="1" showInputMessage="1" promptTitle="Vnesi datum" prompt="Vnesi datum zadnje spremembe statusa članstva TDT" sqref="E14:E43" xr:uid="{0AB127F0-3595-4A68-A586-B56A179AC2AF}"/>
    <dataValidation allowBlank="1" showInputMessage="1" showErrorMessage="1" promptTitle="Vnesi naslov tujega TDT" prompt="Vnesi originalni naslov tujega TDT" sqref="C14:C43" xr:uid="{A89C6866-1960-4015-9BC0-FF10CF087F43}"/>
    <dataValidation allowBlank="1" showInputMessage="1" showErrorMessage="1" promptTitle="Vnesi oznako" prompt="Vnesi oznako Evropskega, mednarodnega ali Slovenskega TC, SC ali WG" sqref="B188:B194" xr:uid="{57462B2B-0E05-4AD9-A2AC-02D968987A74}"/>
    <dataValidation allowBlank="1" showInputMessage="1" showErrorMessage="1" promptTitle="Vnesi ime " prompt="Vpiši ime in priimek strokovnjaka oziroma TS" sqref="A188:A194" xr:uid="{D9E9FAF4-E024-4F5C-9355-ED973EA85464}"/>
    <dataValidation allowBlank="1" showInputMessage="1" showErrorMessage="1" promptTitle="Vnesi ime TDT" prompt="Vnesi celotno ime tujega TDT" sqref="C188:C194" xr:uid="{4E51F23D-9820-4E1D-8A0D-46509A504450}"/>
  </dataValidations>
  <pageMargins left="0.25" right="0.25" top="0.25" bottom="0.25" header="0.5" footer="0.5"/>
  <pageSetup paperSize="9" orientation="landscape" r:id="rId1"/>
  <headerFooter alignWithMargins="0">
    <oddFooter>&amp;L&amp;C&amp;R</oddFooter>
  </headerFooter>
  <drawing r:id="rId2"/>
  <tableParts count="7">
    <tablePart r:id="rId3"/>
    <tablePart r:id="rId4"/>
    <tablePart r:id="rId5"/>
    <tablePart r:id="rId6"/>
    <tablePart r:id="rId7"/>
    <tablePart r:id="rId8"/>
    <tablePart r:id="rId9"/>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7F167-3C5F-4AA0-850F-74BF350FBEB1}">
  <sheetPr>
    <outlinePr summaryBelow="0" summaryRight="0"/>
  </sheetPr>
  <dimension ref="A1:M87"/>
  <sheetViews>
    <sheetView showGridLines="0" zoomScaleNormal="100" workbookViewId="0">
      <pane ySplit="1" topLeftCell="A74" activePane="bottomLeft" state="frozenSplit"/>
      <selection activeCell="A31" sqref="A31"/>
      <selection pane="bottomLeft" activeCell="A84" sqref="A84"/>
    </sheetView>
  </sheetViews>
  <sheetFormatPr defaultColWidth="9.140625" defaultRowHeight="12.75" x14ac:dyDescent="0.25"/>
  <cols>
    <col min="1" max="1" width="23.140625" style="3" customWidth="1"/>
    <col min="2" max="2" width="18.28515625" style="3" customWidth="1"/>
    <col min="3" max="3" width="38.7109375" style="3" customWidth="1"/>
    <col min="4" max="4" width="14.140625" style="3" bestFit="1" customWidth="1"/>
    <col min="5" max="5" width="43.7109375" style="3" customWidth="1"/>
    <col min="6" max="8" width="11.5703125" style="3" customWidth="1"/>
    <col min="9" max="9" width="3.5703125" style="3" customWidth="1"/>
    <col min="10" max="16384" width="9.140625" style="3"/>
  </cols>
  <sheetData>
    <row r="1" spans="1:13" ht="18.75" customHeight="1" x14ac:dyDescent="0.25">
      <c r="A1" s="1"/>
      <c r="B1" s="2"/>
      <c r="C1" s="306" t="s">
        <v>0</v>
      </c>
      <c r="D1" s="306"/>
      <c r="E1" s="306"/>
      <c r="F1" s="2"/>
      <c r="G1" s="1"/>
      <c r="H1" s="1"/>
    </row>
    <row r="2" spans="1:13" ht="13.5" customHeight="1" x14ac:dyDescent="0.25">
      <c r="A2" s="303" t="s">
        <v>1</v>
      </c>
      <c r="B2" s="303"/>
      <c r="C2" s="307" t="s">
        <v>1145</v>
      </c>
      <c r="D2" s="307"/>
      <c r="E2" s="307"/>
      <c r="F2" s="1"/>
      <c r="G2" s="1"/>
      <c r="H2" s="1"/>
    </row>
    <row r="3" spans="1:13" x14ac:dyDescent="0.25">
      <c r="A3" s="303" t="s">
        <v>2</v>
      </c>
      <c r="B3" s="303"/>
      <c r="C3" s="5" t="s">
        <v>96</v>
      </c>
      <c r="D3" s="5"/>
      <c r="E3" s="5"/>
      <c r="F3" s="5"/>
      <c r="G3" s="1"/>
      <c r="H3" s="1"/>
    </row>
    <row r="4" spans="1:13" x14ac:dyDescent="0.25">
      <c r="A4" s="303" t="s">
        <v>3</v>
      </c>
      <c r="B4" s="303"/>
      <c r="C4" s="5" t="s">
        <v>1146</v>
      </c>
      <c r="D4" s="5"/>
      <c r="E4" s="5"/>
      <c r="F4" s="5"/>
      <c r="G4" s="1"/>
      <c r="H4" s="1"/>
      <c r="J4" s="36"/>
      <c r="K4" s="10"/>
      <c r="L4" s="10"/>
      <c r="M4" s="10"/>
    </row>
    <row r="5" spans="1:13" x14ac:dyDescent="0.25">
      <c r="A5" s="303" t="s">
        <v>4</v>
      </c>
      <c r="B5" s="303"/>
      <c r="C5" s="6">
        <v>5</v>
      </c>
      <c r="D5" s="5"/>
      <c r="E5" s="5"/>
      <c r="F5" s="5"/>
      <c r="G5" s="1"/>
      <c r="H5" s="1"/>
      <c r="J5" s="36"/>
    </row>
    <row r="6" spans="1:13" x14ac:dyDescent="0.25">
      <c r="A6" s="303" t="s">
        <v>5</v>
      </c>
      <c r="B6" s="303"/>
      <c r="C6" s="6">
        <v>7</v>
      </c>
      <c r="D6" s="5"/>
      <c r="E6" s="5"/>
      <c r="F6" s="5"/>
      <c r="G6" s="1"/>
      <c r="H6" s="1"/>
    </row>
    <row r="7" spans="1:13" x14ac:dyDescent="0.25">
      <c r="A7" s="304" t="s">
        <v>62</v>
      </c>
      <c r="B7" s="304"/>
      <c r="C7" s="6"/>
      <c r="D7" s="5"/>
      <c r="E7" s="5"/>
      <c r="F7" s="5"/>
      <c r="G7" s="1"/>
      <c r="H7" s="1"/>
    </row>
    <row r="8" spans="1:13" x14ac:dyDescent="0.25">
      <c r="A8" s="304" t="s">
        <v>23</v>
      </c>
      <c r="B8" s="304"/>
      <c r="C8" s="6">
        <v>2</v>
      </c>
      <c r="D8" s="5"/>
      <c r="E8" s="5"/>
      <c r="F8" s="5"/>
      <c r="G8" s="1"/>
      <c r="H8" s="1"/>
    </row>
    <row r="9" spans="1:13" x14ac:dyDescent="0.25">
      <c r="A9" s="4"/>
      <c r="B9" s="4"/>
      <c r="C9" s="6"/>
      <c r="D9" s="5"/>
      <c r="E9" s="5"/>
      <c r="F9" s="5"/>
      <c r="G9" s="1"/>
      <c r="H9" s="1"/>
    </row>
    <row r="10" spans="1:13" x14ac:dyDescent="0.25">
      <c r="A10" s="305" t="s">
        <v>6</v>
      </c>
      <c r="B10" s="305"/>
      <c r="C10" s="305"/>
      <c r="D10" s="41"/>
      <c r="E10" s="4"/>
      <c r="F10" s="41"/>
      <c r="G10" s="1"/>
      <c r="H10" s="1"/>
    </row>
    <row r="11" spans="1:13" s="10" customFormat="1" ht="27.75" customHeight="1" x14ac:dyDescent="0.25">
      <c r="A11" s="7" t="s">
        <v>7</v>
      </c>
      <c r="B11" s="7"/>
      <c r="C11" s="301" t="s">
        <v>1147</v>
      </c>
      <c r="D11" s="301"/>
      <c r="E11" s="301"/>
      <c r="F11" s="7"/>
      <c r="G11" s="9"/>
      <c r="H11" s="9"/>
    </row>
    <row r="12" spans="1:13" ht="12.75" customHeight="1" x14ac:dyDescent="0.25">
      <c r="A12" s="65" t="s">
        <v>8</v>
      </c>
      <c r="B12" s="24"/>
      <c r="C12" s="24"/>
      <c r="D12" s="24"/>
      <c r="E12" s="24"/>
      <c r="F12" s="24"/>
      <c r="G12" s="299"/>
      <c r="H12" s="299"/>
    </row>
    <row r="13" spans="1:13" s="10" customFormat="1" ht="24" x14ac:dyDescent="0.25">
      <c r="A13" s="79" t="s">
        <v>9</v>
      </c>
      <c r="B13" s="64" t="s">
        <v>63</v>
      </c>
      <c r="C13" s="79" t="s">
        <v>64</v>
      </c>
      <c r="D13" s="68" t="s">
        <v>10</v>
      </c>
      <c r="E13" s="79" t="s">
        <v>30</v>
      </c>
      <c r="F13" s="11"/>
    </row>
    <row r="14" spans="1:13" x14ac:dyDescent="0.25">
      <c r="A14" s="80" t="s">
        <v>26</v>
      </c>
      <c r="B14" s="73" t="s">
        <v>1148</v>
      </c>
      <c r="C14" s="62" t="s">
        <v>1152</v>
      </c>
      <c r="D14" s="49" t="s">
        <v>39</v>
      </c>
      <c r="E14" s="230">
        <v>39253</v>
      </c>
      <c r="F14" s="12"/>
    </row>
    <row r="15" spans="1:13" x14ac:dyDescent="0.25">
      <c r="A15" s="80" t="s">
        <v>26</v>
      </c>
      <c r="B15" s="73" t="s">
        <v>1149</v>
      </c>
      <c r="C15" s="62" t="s">
        <v>1153</v>
      </c>
      <c r="D15" s="49" t="s">
        <v>39</v>
      </c>
      <c r="E15" s="230">
        <v>39253</v>
      </c>
      <c r="F15" s="12"/>
    </row>
    <row r="16" spans="1:13" x14ac:dyDescent="0.25">
      <c r="A16" s="80" t="s">
        <v>27</v>
      </c>
      <c r="B16" s="52" t="s">
        <v>1151</v>
      </c>
      <c r="C16" s="62" t="s">
        <v>1152</v>
      </c>
      <c r="D16" s="49" t="s">
        <v>39</v>
      </c>
      <c r="E16" s="230">
        <v>39253</v>
      </c>
      <c r="F16" s="14"/>
    </row>
    <row r="17" spans="1:9" x14ac:dyDescent="0.25">
      <c r="A17" s="80" t="s">
        <v>27</v>
      </c>
      <c r="B17" s="77" t="s">
        <v>1150</v>
      </c>
      <c r="C17" s="62" t="s">
        <v>1153</v>
      </c>
      <c r="D17" s="49" t="s">
        <v>40</v>
      </c>
      <c r="E17" s="230">
        <v>39253</v>
      </c>
      <c r="F17" s="14"/>
    </row>
    <row r="18" spans="1:9" x14ac:dyDescent="0.25">
      <c r="A18" s="81" t="s">
        <v>24</v>
      </c>
      <c r="B18" s="82">
        <f>SUBTOTAL(103,TabelaIZL1[Oznaka tujega TC, SC])</f>
        <v>4</v>
      </c>
      <c r="C18" s="52"/>
      <c r="D18" s="52"/>
      <c r="E18" s="231"/>
      <c r="F18" s="24"/>
      <c r="G18" s="299"/>
      <c r="H18" s="299"/>
    </row>
    <row r="19" spans="1:9" x14ac:dyDescent="0.25">
      <c r="A19" s="50"/>
      <c r="B19" s="51"/>
      <c r="C19" s="52"/>
      <c r="D19" s="52"/>
      <c r="E19" s="232"/>
      <c r="F19" s="24"/>
      <c r="G19" s="35"/>
      <c r="H19" s="35"/>
    </row>
    <row r="20" spans="1:9" s="10" customFormat="1" x14ac:dyDescent="0.25">
      <c r="A20" s="300" t="s">
        <v>58</v>
      </c>
      <c r="B20" s="300"/>
      <c r="C20" s="40"/>
      <c r="D20" s="40"/>
      <c r="E20" s="233"/>
      <c r="G20" s="15"/>
      <c r="H20" s="15"/>
      <c r="I20" s="15"/>
    </row>
    <row r="21" spans="1:9" x14ac:dyDescent="0.25">
      <c r="A21" s="302" t="s">
        <v>11</v>
      </c>
      <c r="B21" s="302"/>
      <c r="C21" s="7"/>
      <c r="D21" s="7"/>
      <c r="E21" s="7"/>
      <c r="F21" s="8"/>
      <c r="G21" s="17"/>
    </row>
    <row r="22" spans="1:9" x14ac:dyDescent="0.25">
      <c r="A22" s="39" t="s">
        <v>5527</v>
      </c>
      <c r="B22" s="39"/>
      <c r="C22" s="39"/>
      <c r="D22" s="39"/>
      <c r="E22" s="5"/>
      <c r="F22" s="8"/>
      <c r="G22" s="17"/>
    </row>
    <row r="23" spans="1:9" s="38" customFormat="1" x14ac:dyDescent="0.25">
      <c r="A23" s="42" t="s">
        <v>2690</v>
      </c>
      <c r="B23" s="42" t="s">
        <v>2691</v>
      </c>
      <c r="C23" s="42" t="s">
        <v>16</v>
      </c>
      <c r="D23" s="42" t="s">
        <v>57</v>
      </c>
      <c r="E23" s="42" t="s">
        <v>18</v>
      </c>
      <c r="F23" s="42" t="s">
        <v>2860</v>
      </c>
      <c r="G23" s="35"/>
    </row>
    <row r="24" spans="1:9" ht="22.5" x14ac:dyDescent="0.25">
      <c r="A24" s="241" t="s">
        <v>5525</v>
      </c>
      <c r="B24" s="239" t="s">
        <v>1159</v>
      </c>
      <c r="C24" s="239" t="s">
        <v>5523</v>
      </c>
      <c r="D24" s="239" t="s">
        <v>33</v>
      </c>
      <c r="E24" s="240" t="s">
        <v>1163</v>
      </c>
      <c r="F24" s="133"/>
      <c r="G24" s="17"/>
    </row>
    <row r="25" spans="1:9" ht="45" x14ac:dyDescent="0.25">
      <c r="A25" s="241" t="s">
        <v>5525</v>
      </c>
      <c r="B25" s="239" t="s">
        <v>1155</v>
      </c>
      <c r="C25" s="239" t="s">
        <v>1154</v>
      </c>
      <c r="D25" s="239" t="s">
        <v>32</v>
      </c>
      <c r="E25" s="240" t="s">
        <v>5524</v>
      </c>
      <c r="F25" s="133"/>
      <c r="G25" s="17"/>
    </row>
    <row r="26" spans="1:9" ht="33.75" x14ac:dyDescent="0.25">
      <c r="A26" s="241" t="s">
        <v>5525</v>
      </c>
      <c r="B26" s="239" t="s">
        <v>1157</v>
      </c>
      <c r="C26" s="239" t="s">
        <v>1156</v>
      </c>
      <c r="D26" s="239" t="s">
        <v>32</v>
      </c>
      <c r="E26" s="240" t="s">
        <v>1162</v>
      </c>
      <c r="F26" s="133"/>
      <c r="G26" s="17"/>
    </row>
    <row r="27" spans="1:9" ht="22.5" x14ac:dyDescent="0.25">
      <c r="A27" s="241" t="s">
        <v>5526</v>
      </c>
      <c r="B27" s="239" t="s">
        <v>1161</v>
      </c>
      <c r="C27" s="239" t="s">
        <v>1160</v>
      </c>
      <c r="D27" s="239" t="s">
        <v>32</v>
      </c>
      <c r="E27" s="240" t="s">
        <v>1164</v>
      </c>
      <c r="F27" s="133"/>
      <c r="G27" s="17"/>
    </row>
    <row r="28" spans="1:9" x14ac:dyDescent="0.25">
      <c r="A28" s="32"/>
      <c r="B28" s="32"/>
      <c r="C28" s="32"/>
      <c r="D28" s="5"/>
      <c r="E28" s="32"/>
      <c r="F28" s="133"/>
      <c r="G28" s="17"/>
    </row>
    <row r="29" spans="1:9" s="10" customFormat="1" x14ac:dyDescent="0.25">
      <c r="A29" s="32"/>
      <c r="B29" s="32"/>
      <c r="C29" s="32"/>
      <c r="D29" s="5"/>
      <c r="E29" s="32"/>
      <c r="F29" s="133"/>
      <c r="G29" s="11"/>
      <c r="H29" s="11"/>
    </row>
    <row r="30" spans="1:9" ht="63.75" x14ac:dyDescent="0.2">
      <c r="A30" s="121" t="s">
        <v>1151</v>
      </c>
      <c r="B30" s="265" t="s">
        <v>1165</v>
      </c>
      <c r="C30" s="265" t="s">
        <v>1179</v>
      </c>
      <c r="D30" s="265" t="s">
        <v>526</v>
      </c>
      <c r="E30" s="265" t="s">
        <v>5739</v>
      </c>
      <c r="F30" s="134" t="s">
        <v>5749</v>
      </c>
    </row>
    <row r="31" spans="1:9" ht="51" x14ac:dyDescent="0.2">
      <c r="A31" s="121" t="s">
        <v>1151</v>
      </c>
      <c r="B31" s="265" t="s">
        <v>5742</v>
      </c>
      <c r="C31" s="265" t="s">
        <v>1180</v>
      </c>
      <c r="D31" s="265" t="s">
        <v>5748</v>
      </c>
      <c r="E31" s="265" t="s">
        <v>1170</v>
      </c>
      <c r="F31" s="134" t="s">
        <v>5750</v>
      </c>
    </row>
    <row r="32" spans="1:9" ht="51" x14ac:dyDescent="0.2">
      <c r="A32" s="121" t="s">
        <v>1151</v>
      </c>
      <c r="B32" s="265" t="s">
        <v>5743</v>
      </c>
      <c r="C32" s="265" t="s">
        <v>1181</v>
      </c>
      <c r="D32" s="265" t="s">
        <v>5748</v>
      </c>
      <c r="E32" s="265" t="s">
        <v>1171</v>
      </c>
      <c r="F32" s="134" t="s">
        <v>5750</v>
      </c>
    </row>
    <row r="33" spans="1:8" ht="38.25" x14ac:dyDescent="0.2">
      <c r="A33" s="121" t="s">
        <v>1151</v>
      </c>
      <c r="B33" s="265" t="s">
        <v>5744</v>
      </c>
      <c r="C33" s="265" t="s">
        <v>1182</v>
      </c>
      <c r="D33" s="265" t="s">
        <v>5748</v>
      </c>
      <c r="E33" s="265" t="s">
        <v>1172</v>
      </c>
      <c r="F33" s="134" t="s">
        <v>5750</v>
      </c>
    </row>
    <row r="34" spans="1:8" ht="51" x14ac:dyDescent="0.2">
      <c r="A34" s="121" t="s">
        <v>1151</v>
      </c>
      <c r="B34" s="265" t="s">
        <v>1166</v>
      </c>
      <c r="C34" s="265" t="s">
        <v>1183</v>
      </c>
      <c r="D34" s="265" t="s">
        <v>526</v>
      </c>
      <c r="E34" s="265" t="s">
        <v>1173</v>
      </c>
      <c r="F34" s="134" t="s">
        <v>5751</v>
      </c>
    </row>
    <row r="35" spans="1:8" ht="51" x14ac:dyDescent="0.2">
      <c r="A35" s="121" t="s">
        <v>1151</v>
      </c>
      <c r="B35" s="265" t="s">
        <v>5745</v>
      </c>
      <c r="C35" s="265" t="s">
        <v>1184</v>
      </c>
      <c r="D35" s="265" t="s">
        <v>1194</v>
      </c>
      <c r="E35" s="265" t="s">
        <v>1174</v>
      </c>
      <c r="F35" s="134" t="s">
        <v>5752</v>
      </c>
    </row>
    <row r="36" spans="1:8" ht="25.5" x14ac:dyDescent="0.2">
      <c r="A36" s="121" t="s">
        <v>1151</v>
      </c>
      <c r="B36" s="265" t="s">
        <v>5746</v>
      </c>
      <c r="C36" s="265" t="s">
        <v>1185</v>
      </c>
      <c r="D36" s="265" t="s">
        <v>5748</v>
      </c>
      <c r="E36" s="265" t="s">
        <v>5740</v>
      </c>
      <c r="F36" s="134" t="s">
        <v>5753</v>
      </c>
    </row>
    <row r="37" spans="1:8" ht="38.25" x14ac:dyDescent="0.2">
      <c r="A37" s="121" t="s">
        <v>1151</v>
      </c>
      <c r="B37" s="265" t="s">
        <v>5747</v>
      </c>
      <c r="C37" s="265" t="s">
        <v>1186</v>
      </c>
      <c r="D37" s="265" t="s">
        <v>525</v>
      </c>
      <c r="E37" s="265" t="s">
        <v>5741</v>
      </c>
      <c r="F37" s="134" t="s">
        <v>5754</v>
      </c>
    </row>
    <row r="38" spans="1:8" s="20" customFormat="1" ht="51" x14ac:dyDescent="0.2">
      <c r="A38" s="121" t="s">
        <v>1151</v>
      </c>
      <c r="B38" s="265" t="s">
        <v>1167</v>
      </c>
      <c r="C38" s="265" t="s">
        <v>1187</v>
      </c>
      <c r="D38" s="265" t="s">
        <v>528</v>
      </c>
      <c r="E38" s="265" t="s">
        <v>1175</v>
      </c>
      <c r="F38" s="134" t="s">
        <v>5755</v>
      </c>
      <c r="G38" s="21"/>
      <c r="H38" s="21"/>
    </row>
    <row r="39" spans="1:8" s="20" customFormat="1" ht="38.25" x14ac:dyDescent="0.2">
      <c r="A39" s="277" t="s">
        <v>1151</v>
      </c>
      <c r="B39" s="279"/>
      <c r="C39" s="276" t="s">
        <v>5756</v>
      </c>
      <c r="D39" s="276"/>
      <c r="E39" s="276" t="s">
        <v>5759</v>
      </c>
      <c r="F39" s="276" t="s">
        <v>5763</v>
      </c>
      <c r="G39" s="21"/>
      <c r="H39" s="21"/>
    </row>
    <row r="40" spans="1:8" s="20" customFormat="1" ht="38.25" x14ac:dyDescent="0.2">
      <c r="A40" s="281" t="s">
        <v>1150</v>
      </c>
      <c r="B40" s="280"/>
      <c r="C40" s="278" t="s">
        <v>5757</v>
      </c>
      <c r="D40" s="278" t="s">
        <v>1191</v>
      </c>
      <c r="E40" s="278" t="s">
        <v>5760</v>
      </c>
      <c r="F40" s="278" t="s">
        <v>5764</v>
      </c>
      <c r="G40" s="21"/>
      <c r="H40" s="21"/>
    </row>
    <row r="41" spans="1:8" s="20" customFormat="1" ht="51" x14ac:dyDescent="0.2">
      <c r="A41" s="281" t="s">
        <v>1150</v>
      </c>
      <c r="B41" s="280" t="s">
        <v>5761</v>
      </c>
      <c r="C41" s="278" t="s">
        <v>1188</v>
      </c>
      <c r="D41" s="278" t="s">
        <v>1191</v>
      </c>
      <c r="E41" s="278" t="s">
        <v>1177</v>
      </c>
      <c r="F41" s="278" t="s">
        <v>5764</v>
      </c>
      <c r="G41" s="21"/>
      <c r="H41" s="21"/>
    </row>
    <row r="42" spans="1:8" s="20" customFormat="1" ht="25.5" x14ac:dyDescent="0.2">
      <c r="A42" s="281" t="s">
        <v>1150</v>
      </c>
      <c r="B42" s="280" t="s">
        <v>5762</v>
      </c>
      <c r="C42" s="278" t="s">
        <v>1189</v>
      </c>
      <c r="D42" s="278" t="s">
        <v>5748</v>
      </c>
      <c r="E42" s="278" t="s">
        <v>1178</v>
      </c>
      <c r="F42" s="278" t="s">
        <v>5765</v>
      </c>
      <c r="G42" s="21"/>
      <c r="H42" s="21"/>
    </row>
    <row r="43" spans="1:8" s="20" customFormat="1" ht="38.25" x14ac:dyDescent="0.2">
      <c r="A43" s="281" t="s">
        <v>1150</v>
      </c>
      <c r="B43" s="280" t="s">
        <v>1169</v>
      </c>
      <c r="C43" s="278" t="s">
        <v>1190</v>
      </c>
      <c r="D43" s="278" t="s">
        <v>527</v>
      </c>
      <c r="E43" s="278" t="s">
        <v>1164</v>
      </c>
      <c r="F43" s="278" t="s">
        <v>5766</v>
      </c>
      <c r="G43" s="21"/>
      <c r="H43" s="21"/>
    </row>
    <row r="44" spans="1:8" ht="25.5" x14ac:dyDescent="0.2">
      <c r="A44" s="281" t="s">
        <v>1150</v>
      </c>
      <c r="B44" s="280" t="s">
        <v>1168</v>
      </c>
      <c r="C44" s="278" t="s">
        <v>5758</v>
      </c>
      <c r="D44" s="278" t="s">
        <v>528</v>
      </c>
      <c r="E44" s="278" t="s">
        <v>1176</v>
      </c>
      <c r="F44" s="278" t="s">
        <v>5767</v>
      </c>
      <c r="G44" s="23"/>
      <c r="H44" s="23"/>
    </row>
    <row r="45" spans="1:8" x14ac:dyDescent="0.2">
      <c r="A45" s="46" t="s">
        <v>24</v>
      </c>
      <c r="B45" s="46">
        <f>SUBTOTAL(103,TabelaIZL2.1[Številka projekta])</f>
        <v>17</v>
      </c>
      <c r="C45" s="27"/>
      <c r="D45" s="27"/>
      <c r="E45" s="43"/>
      <c r="F45" s="89"/>
      <c r="G45" s="23"/>
      <c r="H45" s="23"/>
    </row>
    <row r="46" spans="1:8" x14ac:dyDescent="0.25">
      <c r="A46" s="46"/>
      <c r="B46" s="43"/>
      <c r="C46" s="27"/>
      <c r="D46" s="27"/>
      <c r="E46" s="43"/>
      <c r="F46" s="22"/>
      <c r="G46" s="23"/>
      <c r="H46" s="23"/>
    </row>
    <row r="47" spans="1:8" ht="13.5" thickBot="1" x14ac:dyDescent="0.3">
      <c r="A47" s="59" t="s">
        <v>15</v>
      </c>
      <c r="B47" s="59"/>
      <c r="C47" s="59"/>
      <c r="D47" s="10"/>
      <c r="E47" s="4"/>
      <c r="F47" s="22"/>
      <c r="G47" s="23"/>
      <c r="H47" s="23"/>
    </row>
    <row r="48" spans="1:8" ht="13.5" thickBot="1" x14ac:dyDescent="0.3">
      <c r="A48" s="66" t="s">
        <v>16</v>
      </c>
      <c r="B48" s="67" t="s">
        <v>17</v>
      </c>
      <c r="C48" s="67" t="s">
        <v>18</v>
      </c>
      <c r="D48" s="94" t="s">
        <v>2694</v>
      </c>
      <c r="F48" s="5"/>
    </row>
    <row r="49" spans="1:6" x14ac:dyDescent="0.25">
      <c r="A49" s="45"/>
      <c r="B49" s="42"/>
      <c r="C49" s="32"/>
      <c r="D49" s="87"/>
      <c r="F49" s="16"/>
    </row>
    <row r="50" spans="1:6" x14ac:dyDescent="0.25">
      <c r="A50" s="45"/>
      <c r="B50" s="42"/>
      <c r="C50" s="32"/>
      <c r="D50" s="87"/>
    </row>
    <row r="51" spans="1:6" x14ac:dyDescent="0.25">
      <c r="A51" s="45"/>
      <c r="B51" s="42"/>
      <c r="C51" s="32"/>
      <c r="D51" s="87"/>
    </row>
    <row r="52" spans="1:6" x14ac:dyDescent="0.25">
      <c r="A52" s="33" t="s">
        <v>24</v>
      </c>
      <c r="B52" s="44">
        <f>SUBTOTAL(109,TabelaIZL2.2[Strani])</f>
        <v>0</v>
      </c>
      <c r="C52" s="44">
        <f>SUBTOTAL(103,TabelaIZL2.2[Naslov])</f>
        <v>0</v>
      </c>
      <c r="D52" s="86"/>
    </row>
    <row r="53" spans="1:6" x14ac:dyDescent="0.25">
      <c r="A53" s="4"/>
      <c r="B53" s="4"/>
      <c r="C53" s="18"/>
      <c r="D53" s="4"/>
      <c r="E53" s="4"/>
    </row>
    <row r="54" spans="1:6" ht="13.5" thickBot="1" x14ac:dyDescent="0.3">
      <c r="A54" s="59" t="s">
        <v>19</v>
      </c>
      <c r="B54" s="59"/>
      <c r="C54" s="59"/>
      <c r="D54" s="21"/>
      <c r="E54" s="21"/>
    </row>
    <row r="55" spans="1:6" ht="13.5" thickBot="1" x14ac:dyDescent="0.3">
      <c r="A55" s="69" t="s">
        <v>16</v>
      </c>
      <c r="B55" s="70" t="s">
        <v>17</v>
      </c>
      <c r="C55" s="70" t="s">
        <v>18</v>
      </c>
      <c r="D55" s="95" t="s">
        <v>2694</v>
      </c>
      <c r="E55" s="21"/>
      <c r="F55" s="16"/>
    </row>
    <row r="56" spans="1:6" x14ac:dyDescent="0.25">
      <c r="A56" s="5"/>
      <c r="B56" s="37"/>
      <c r="C56" s="8"/>
      <c r="D56" s="90"/>
      <c r="E56" s="21"/>
      <c r="F56" s="16"/>
    </row>
    <row r="57" spans="1:6" x14ac:dyDescent="0.25">
      <c r="A57" s="5"/>
      <c r="B57" s="37"/>
      <c r="C57" s="8"/>
      <c r="D57" s="90"/>
      <c r="E57" s="21"/>
    </row>
    <row r="58" spans="1:6" x14ac:dyDescent="0.25">
      <c r="A58" s="5"/>
      <c r="B58" s="37"/>
      <c r="C58" s="8"/>
      <c r="D58" s="90"/>
      <c r="E58" s="21"/>
    </row>
    <row r="59" spans="1:6" x14ac:dyDescent="0.2">
      <c r="A59" s="25" t="s">
        <v>24</v>
      </c>
      <c r="B59" s="43">
        <f>SUBTOTAL(109,TabelaIZL2.3[Strani])</f>
        <v>0</v>
      </c>
      <c r="C59" s="43">
        <f>SUBTOTAL(103,TabelaIZL2.3[Naslov])</f>
        <v>0</v>
      </c>
      <c r="D59" s="89"/>
      <c r="E59" s="21"/>
    </row>
    <row r="60" spans="1:6" x14ac:dyDescent="0.25">
      <c r="A60" s="19"/>
      <c r="B60" s="20"/>
      <c r="C60" s="19"/>
      <c r="D60" s="21"/>
      <c r="E60" s="21"/>
    </row>
    <row r="61" spans="1:6" x14ac:dyDescent="0.25">
      <c r="A61" s="10" t="s">
        <v>59</v>
      </c>
      <c r="B61" s="20"/>
      <c r="C61" s="19"/>
      <c r="D61" s="21"/>
      <c r="E61" s="21"/>
    </row>
    <row r="62" spans="1:6" ht="13.5" thickBot="1" x14ac:dyDescent="0.3">
      <c r="A62" s="59" t="s">
        <v>60</v>
      </c>
      <c r="B62" s="59"/>
      <c r="C62" s="59"/>
      <c r="D62" s="22"/>
      <c r="E62" s="22"/>
      <c r="F62" s="5"/>
    </row>
    <row r="63" spans="1:6" x14ac:dyDescent="0.25">
      <c r="A63" s="126" t="s">
        <v>16</v>
      </c>
      <c r="B63" s="127" t="s">
        <v>17</v>
      </c>
      <c r="C63" s="127" t="s">
        <v>18</v>
      </c>
      <c r="D63" s="283" t="s">
        <v>2694</v>
      </c>
      <c r="E63" s="22"/>
    </row>
    <row r="64" spans="1:6" ht="60" x14ac:dyDescent="0.25">
      <c r="A64" s="129" t="s">
        <v>1196</v>
      </c>
      <c r="B64" s="124">
        <v>35</v>
      </c>
      <c r="C64" s="121" t="s">
        <v>1197</v>
      </c>
      <c r="D64" s="130"/>
      <c r="E64" s="22"/>
    </row>
    <row r="65" spans="1:5" x14ac:dyDescent="0.25">
      <c r="A65" s="45"/>
      <c r="B65" s="42"/>
      <c r="C65" s="32"/>
      <c r="D65" s="90"/>
      <c r="E65" s="22"/>
    </row>
    <row r="66" spans="1:5" x14ac:dyDescent="0.25">
      <c r="A66" s="45"/>
      <c r="B66" s="42"/>
      <c r="C66" s="32"/>
      <c r="D66" s="90"/>
      <c r="E66" s="22"/>
    </row>
    <row r="67" spans="1:5" x14ac:dyDescent="0.2">
      <c r="A67" s="25" t="s">
        <v>24</v>
      </c>
      <c r="B67" s="43">
        <f>SUBTOTAL(109,TabelaIZL3.1[Strani])</f>
        <v>35</v>
      </c>
      <c r="C67" s="43">
        <f>SUBTOTAL(103,TabelaIZL3.1[Naslov])</f>
        <v>1</v>
      </c>
      <c r="D67" s="89"/>
      <c r="E67" s="22"/>
    </row>
    <row r="68" spans="1:5" x14ac:dyDescent="0.25">
      <c r="A68" s="25"/>
      <c r="B68" s="25"/>
      <c r="C68" s="26"/>
      <c r="D68" s="22"/>
      <c r="E68" s="22"/>
    </row>
    <row r="69" spans="1:5" ht="13.5" thickBot="1" x14ac:dyDescent="0.3">
      <c r="A69" s="58" t="s">
        <v>324</v>
      </c>
      <c r="B69" s="58"/>
      <c r="C69" s="58"/>
      <c r="D69" s="58"/>
      <c r="E69" s="5"/>
    </row>
    <row r="70" spans="1:5" x14ac:dyDescent="0.25">
      <c r="A70" s="126" t="s">
        <v>16</v>
      </c>
      <c r="B70" s="127" t="s">
        <v>17</v>
      </c>
      <c r="C70" s="127" t="s">
        <v>18</v>
      </c>
      <c r="D70" s="283" t="s">
        <v>2694</v>
      </c>
      <c r="E70" s="16"/>
    </row>
    <row r="71" spans="1:5" ht="60" x14ac:dyDescent="0.25">
      <c r="A71" s="129" t="s">
        <v>1198</v>
      </c>
      <c r="B71" s="124">
        <v>55</v>
      </c>
      <c r="C71" s="121" t="s">
        <v>1199</v>
      </c>
      <c r="D71" s="130"/>
      <c r="E71" s="16"/>
    </row>
    <row r="72" spans="1:5" ht="60" x14ac:dyDescent="0.25">
      <c r="A72" s="129" t="s">
        <v>1200</v>
      </c>
      <c r="B72" s="124">
        <v>23</v>
      </c>
      <c r="C72" s="121" t="s">
        <v>1201</v>
      </c>
      <c r="D72" s="130"/>
      <c r="E72" s="16"/>
    </row>
    <row r="73" spans="1:5" ht="60" x14ac:dyDescent="0.25">
      <c r="A73" s="129" t="s">
        <v>1202</v>
      </c>
      <c r="B73" s="124">
        <v>66</v>
      </c>
      <c r="C73" s="121" t="s">
        <v>1203</v>
      </c>
      <c r="D73" s="130"/>
      <c r="E73" s="16"/>
    </row>
    <row r="74" spans="1:5" ht="84" x14ac:dyDescent="0.25">
      <c r="A74" s="129" t="s">
        <v>1204</v>
      </c>
      <c r="B74" s="124">
        <v>53</v>
      </c>
      <c r="C74" s="121" t="s">
        <v>1205</v>
      </c>
      <c r="D74" s="130"/>
      <c r="E74" s="16"/>
    </row>
    <row r="75" spans="1:5" ht="60" x14ac:dyDescent="0.25">
      <c r="A75" s="129" t="s">
        <v>1206</v>
      </c>
      <c r="B75" s="124">
        <v>34</v>
      </c>
      <c r="C75" s="121" t="s">
        <v>1207</v>
      </c>
      <c r="D75" s="130"/>
      <c r="E75" s="5"/>
    </row>
    <row r="76" spans="1:5" ht="24" x14ac:dyDescent="0.25">
      <c r="A76" s="129" t="s">
        <v>1208</v>
      </c>
      <c r="B76" s="124">
        <v>17</v>
      </c>
      <c r="C76" s="121" t="s">
        <v>1209</v>
      </c>
      <c r="D76" s="130"/>
      <c r="E76" s="16"/>
    </row>
    <row r="77" spans="1:5" ht="36" x14ac:dyDescent="0.25">
      <c r="A77" s="129" t="s">
        <v>1210</v>
      </c>
      <c r="B77" s="124">
        <v>4</v>
      </c>
      <c r="C77" s="121" t="s">
        <v>1211</v>
      </c>
      <c r="D77" s="130"/>
    </row>
    <row r="78" spans="1:5" x14ac:dyDescent="0.2">
      <c r="A78" s="25" t="s">
        <v>24</v>
      </c>
      <c r="B78" s="43">
        <f>SUBTOTAL(109,TabelaIZL3.2[Strani])</f>
        <v>252</v>
      </c>
      <c r="C78" s="43">
        <f>SUBTOTAL(103,TabelaIZL3.2[Naslov])</f>
        <v>7</v>
      </c>
      <c r="D78" s="89"/>
    </row>
    <row r="79" spans="1:5" x14ac:dyDescent="0.25">
      <c r="A79" s="25"/>
      <c r="B79" s="43"/>
      <c r="C79" s="43"/>
    </row>
    <row r="80" spans="1:5" ht="13.5" thickBot="1" x14ac:dyDescent="0.3">
      <c r="A80" s="60" t="s">
        <v>215</v>
      </c>
      <c r="B80" s="60"/>
      <c r="C80" s="60"/>
    </row>
    <row r="81" spans="1:4" x14ac:dyDescent="0.25">
      <c r="A81" s="127" t="s">
        <v>22</v>
      </c>
      <c r="B81" s="127" t="s">
        <v>65</v>
      </c>
      <c r="C81" s="126" t="s">
        <v>2797</v>
      </c>
      <c r="D81" s="282" t="s">
        <v>2694</v>
      </c>
    </row>
    <row r="82" spans="1:4" ht="24" x14ac:dyDescent="0.25">
      <c r="A82" s="129"/>
      <c r="B82" s="121" t="s">
        <v>1212</v>
      </c>
      <c r="C82" s="124"/>
      <c r="D82" s="130"/>
    </row>
    <row r="83" spans="1:4" ht="24" x14ac:dyDescent="0.25">
      <c r="A83" s="129"/>
      <c r="B83" s="121" t="s">
        <v>5528</v>
      </c>
      <c r="C83" s="124"/>
      <c r="D83" s="130"/>
    </row>
    <row r="84" spans="1:4" ht="36" x14ac:dyDescent="0.25">
      <c r="A84" s="129"/>
      <c r="B84" s="121" t="s">
        <v>5529</v>
      </c>
      <c r="C84" s="124"/>
      <c r="D84" s="130"/>
    </row>
    <row r="85" spans="1:4" x14ac:dyDescent="0.25">
      <c r="A85" s="45" t="s">
        <v>455</v>
      </c>
      <c r="B85" s="32" t="s">
        <v>1213</v>
      </c>
      <c r="C85" s="42"/>
      <c r="D85" s="90"/>
    </row>
    <row r="86" spans="1:4" x14ac:dyDescent="0.2">
      <c r="A86" s="30" t="s">
        <v>24</v>
      </c>
      <c r="B86" s="30">
        <f>SUBTOTAL(103,TabelaIZL4[TDT])</f>
        <v>4</v>
      </c>
      <c r="C86" s="30"/>
      <c r="D86" s="92"/>
    </row>
    <row r="87" spans="1:4" x14ac:dyDescent="0.25">
      <c r="A87" s="25"/>
      <c r="B87" s="27"/>
      <c r="C87" s="28"/>
    </row>
  </sheetData>
  <mergeCells count="15">
    <mergeCell ref="G18:H18"/>
    <mergeCell ref="A20:B20"/>
    <mergeCell ref="A21:B21"/>
    <mergeCell ref="A6:B6"/>
    <mergeCell ref="A7:B7"/>
    <mergeCell ref="A8:B8"/>
    <mergeCell ref="A10:C10"/>
    <mergeCell ref="C11:E11"/>
    <mergeCell ref="G12:H12"/>
    <mergeCell ref="A5:B5"/>
    <mergeCell ref="C1:E1"/>
    <mergeCell ref="A2:B2"/>
    <mergeCell ref="C2:E2"/>
    <mergeCell ref="A3:B3"/>
    <mergeCell ref="A4:B4"/>
  </mergeCells>
  <phoneticPr fontId="24" type="noConversion"/>
  <dataValidations count="7">
    <dataValidation allowBlank="1" showInputMessage="1" showErrorMessage="1" promptTitle="Vnesi oznako" prompt="Vnesi oznako Evropskega, mednarodnega ali Slovenskega TC, SC ali WG" sqref="B82:B85" xr:uid="{D0115013-1FC3-4D17-B0BA-37CDC9316FEF}"/>
    <dataValidation allowBlank="1" showInputMessage="1" showErrorMessage="1" promptTitle="Vnesi ime " prompt="Vpiši ime in priimek strokovnjaka oziroma TS" sqref="A82:A83 A85" xr:uid="{0E809801-87C5-4A80-B8AD-0816CC488708}"/>
    <dataValidation type="list" allowBlank="1" showInputMessage="1" promptTitle="Izberi iz seznama" prompt="Iz spodnjega seznama izberi tujo organizacijo kateri pripada TDT" sqref="A14:A17" xr:uid="{5AFAFAA2-A762-48EF-993C-DE12813D40D4}">
      <formula1>Organizacije</formula1>
    </dataValidation>
    <dataValidation type="list" allowBlank="1" showInputMessage="1" showErrorMessage="1" promptTitle="Izberi iz seznama" prompt="Izberi trenutni status članstva znortaj tujega TDT" sqref="D14:D17" xr:uid="{7C9B3374-2B22-413C-A763-2FE90D51CFAF}">
      <formula1>Status</formula1>
    </dataValidation>
    <dataValidation allowBlank="1" showInputMessage="1" promptTitle="Vnesi datum" prompt="Vnesi datum zadnje spremembe statusa članstva TDT" sqref="E14:E17" xr:uid="{C73054BB-4C18-4E6A-88AF-AF705DBD0277}"/>
    <dataValidation allowBlank="1" showInputMessage="1" showErrorMessage="1" promptTitle="Vnesi naslov tujega TDT" prompt="Vnesi originalni naslov tujega TDT" sqref="C14:C17" xr:uid="{37A75BE6-E0BC-4433-B1B1-2CF4D590886E}"/>
    <dataValidation allowBlank="1" showInputMessage="1" showErrorMessage="1" promptTitle="Vnesi ime TDT" prompt="Vnesi celotno ime tujega TDT" sqref="C82:C85" xr:uid="{9FC6C66D-997B-4546-97D9-4B3C55FE23C9}"/>
  </dataValidations>
  <pageMargins left="0.25" right="0.25" top="0.25" bottom="0.25" header="0.5" footer="0.5"/>
  <pageSetup paperSize="9" orientation="landscape" r:id="rId1"/>
  <headerFooter alignWithMargins="0">
    <oddFooter>&amp;L&amp;C&amp;R</oddFooter>
  </headerFooter>
  <drawing r:id="rId2"/>
  <tableParts count="7">
    <tablePart r:id="rId3"/>
    <tablePart r:id="rId4"/>
    <tablePart r:id="rId5"/>
    <tablePart r:id="rId6"/>
    <tablePart r:id="rId7"/>
    <tablePart r:id="rId8"/>
    <tablePart r:id="rId9"/>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7D400-7654-491E-9FF4-BF573A8D398D}">
  <sheetPr codeName="Sheet3">
    <outlinePr summaryBelow="0" summaryRight="0"/>
  </sheetPr>
  <dimension ref="A1:M67"/>
  <sheetViews>
    <sheetView showGridLines="0" zoomScaleNormal="100" workbookViewId="0">
      <pane ySplit="1" topLeftCell="A47" activePane="bottomLeft" state="frozenSplit"/>
      <selection activeCell="A31" sqref="A31"/>
      <selection pane="bottomLeft" activeCell="A4" sqref="A4:B4"/>
    </sheetView>
  </sheetViews>
  <sheetFormatPr defaultColWidth="9.140625" defaultRowHeight="12.75" x14ac:dyDescent="0.25"/>
  <cols>
    <col min="1" max="1" width="23.140625" style="3" customWidth="1"/>
    <col min="2" max="2" width="18.28515625" style="3" customWidth="1"/>
    <col min="3" max="3" width="38.7109375" style="3" customWidth="1"/>
    <col min="4" max="4" width="14.140625" style="3" bestFit="1" customWidth="1"/>
    <col min="5" max="5" width="43.7109375" style="3" customWidth="1"/>
    <col min="6" max="8" width="11.5703125" style="3" customWidth="1"/>
    <col min="9" max="9" width="3.5703125" style="3" customWidth="1"/>
    <col min="10" max="16384" width="9.140625" style="3"/>
  </cols>
  <sheetData>
    <row r="1" spans="1:13" ht="18.75" customHeight="1" x14ac:dyDescent="0.25">
      <c r="A1" s="1"/>
      <c r="B1" s="2"/>
      <c r="C1" s="306" t="s">
        <v>0</v>
      </c>
      <c r="D1" s="306"/>
      <c r="E1" s="306"/>
      <c r="F1" s="2"/>
      <c r="G1" s="1"/>
      <c r="H1" s="1"/>
    </row>
    <row r="2" spans="1:13" ht="13.5" customHeight="1" x14ac:dyDescent="0.25">
      <c r="A2" s="303" t="s">
        <v>1</v>
      </c>
      <c r="B2" s="303"/>
      <c r="C2" s="307" t="s">
        <v>167</v>
      </c>
      <c r="D2" s="307"/>
      <c r="E2" s="307"/>
      <c r="F2" s="1"/>
      <c r="G2" s="1"/>
      <c r="H2" s="1"/>
    </row>
    <row r="3" spans="1:13" x14ac:dyDescent="0.25">
      <c r="A3" s="303" t="s">
        <v>2</v>
      </c>
      <c r="B3" s="303"/>
      <c r="C3" s="5" t="s">
        <v>165</v>
      </c>
      <c r="D3" s="5"/>
      <c r="E3" s="5"/>
      <c r="F3" s="5"/>
      <c r="G3" s="1"/>
      <c r="H3" s="1"/>
    </row>
    <row r="4" spans="1:13" x14ac:dyDescent="0.25">
      <c r="A4" s="303" t="s">
        <v>3</v>
      </c>
      <c r="B4" s="303"/>
      <c r="C4" s="5" t="s">
        <v>166</v>
      </c>
      <c r="D4" s="5"/>
      <c r="E4" s="5"/>
      <c r="F4" s="5"/>
      <c r="G4" s="1"/>
      <c r="H4" s="1"/>
      <c r="J4" s="36"/>
      <c r="K4" s="10"/>
      <c r="L4" s="10"/>
      <c r="M4" s="10"/>
    </row>
    <row r="5" spans="1:13" x14ac:dyDescent="0.25">
      <c r="A5" s="303" t="s">
        <v>4</v>
      </c>
      <c r="B5" s="303"/>
      <c r="C5" s="6">
        <v>6</v>
      </c>
      <c r="D5" s="5"/>
      <c r="E5" s="5"/>
      <c r="F5" s="5"/>
      <c r="G5" s="1"/>
      <c r="H5" s="1"/>
      <c r="J5" s="36"/>
    </row>
    <row r="6" spans="1:13" x14ac:dyDescent="0.25">
      <c r="A6" s="303" t="s">
        <v>5</v>
      </c>
      <c r="B6" s="303"/>
      <c r="C6" s="6">
        <v>10</v>
      </c>
      <c r="D6" s="5"/>
      <c r="E6" s="5"/>
      <c r="F6" s="5"/>
      <c r="G6" s="1"/>
      <c r="H6" s="1"/>
    </row>
    <row r="7" spans="1:13" x14ac:dyDescent="0.25">
      <c r="A7" s="304" t="s">
        <v>62</v>
      </c>
      <c r="B7" s="304"/>
      <c r="C7" s="6"/>
      <c r="D7" s="5"/>
      <c r="E7" s="5"/>
      <c r="F7" s="5"/>
      <c r="G7" s="1"/>
      <c r="H7" s="1"/>
    </row>
    <row r="8" spans="1:13" x14ac:dyDescent="0.25">
      <c r="A8" s="304" t="s">
        <v>23</v>
      </c>
      <c r="B8" s="304"/>
      <c r="C8" s="6"/>
      <c r="D8" s="5"/>
      <c r="E8" s="5"/>
      <c r="F8" s="5"/>
      <c r="G8" s="1"/>
      <c r="H8" s="1"/>
    </row>
    <row r="9" spans="1:13" x14ac:dyDescent="0.25">
      <c r="A9" s="4"/>
      <c r="B9" s="4"/>
      <c r="C9" s="6"/>
      <c r="D9" s="5"/>
      <c r="E9" s="5"/>
      <c r="F9" s="5"/>
      <c r="G9" s="1"/>
      <c r="H9" s="1"/>
    </row>
    <row r="10" spans="1:13" x14ac:dyDescent="0.25">
      <c r="A10" s="305" t="s">
        <v>6</v>
      </c>
      <c r="B10" s="305"/>
      <c r="C10" s="305"/>
      <c r="D10" s="41"/>
      <c r="E10" s="41"/>
      <c r="F10" s="41"/>
      <c r="G10" s="1"/>
      <c r="H10" s="1"/>
    </row>
    <row r="11" spans="1:13" s="10" customFormat="1" ht="27.75" customHeight="1" x14ac:dyDescent="0.25">
      <c r="A11" s="7" t="s">
        <v>7</v>
      </c>
      <c r="B11" s="7"/>
      <c r="C11" s="301" t="s">
        <v>190</v>
      </c>
      <c r="D11" s="301"/>
      <c r="E11" s="301"/>
      <c r="F11" s="7"/>
      <c r="G11" s="9"/>
      <c r="H11" s="9"/>
    </row>
    <row r="12" spans="1:13" ht="12.75" customHeight="1" x14ac:dyDescent="0.25">
      <c r="A12" s="65" t="s">
        <v>8</v>
      </c>
      <c r="B12" s="24"/>
      <c r="C12" s="24"/>
      <c r="D12" s="24"/>
      <c r="E12" s="24"/>
      <c r="F12" s="24"/>
      <c r="G12" s="299"/>
      <c r="H12" s="299"/>
    </row>
    <row r="13" spans="1:13" s="10" customFormat="1" ht="24" x14ac:dyDescent="0.25">
      <c r="A13" s="79" t="s">
        <v>9</v>
      </c>
      <c r="B13" s="64" t="s">
        <v>63</v>
      </c>
      <c r="C13" s="79" t="s">
        <v>64</v>
      </c>
      <c r="D13" s="68" t="s">
        <v>10</v>
      </c>
      <c r="E13" s="83" t="s">
        <v>30</v>
      </c>
      <c r="F13" s="11"/>
    </row>
    <row r="14" spans="1:13" x14ac:dyDescent="0.25">
      <c r="A14" s="80" t="s">
        <v>28</v>
      </c>
      <c r="B14" s="49" t="s">
        <v>168</v>
      </c>
      <c r="C14" s="62" t="s">
        <v>171</v>
      </c>
      <c r="D14" s="49" t="s">
        <v>39</v>
      </c>
      <c r="E14" s="84">
        <v>44214</v>
      </c>
      <c r="F14" s="12"/>
    </row>
    <row r="15" spans="1:13" ht="24" x14ac:dyDescent="0.25">
      <c r="A15" s="80" t="s">
        <v>28</v>
      </c>
      <c r="B15" s="49" t="s">
        <v>170</v>
      </c>
      <c r="C15" s="62" t="s">
        <v>173</v>
      </c>
      <c r="D15" s="49" t="s">
        <v>39</v>
      </c>
      <c r="E15" s="84">
        <v>44214</v>
      </c>
      <c r="F15" s="12"/>
    </row>
    <row r="16" spans="1:13" ht="24" x14ac:dyDescent="0.25">
      <c r="A16" s="80" t="s">
        <v>25</v>
      </c>
      <c r="B16" s="49" t="s">
        <v>169</v>
      </c>
      <c r="C16" s="62" t="s">
        <v>172</v>
      </c>
      <c r="D16" s="49" t="s">
        <v>39</v>
      </c>
      <c r="E16" s="84">
        <v>44214</v>
      </c>
      <c r="F16" s="14"/>
    </row>
    <row r="17" spans="1:9" x14ac:dyDescent="0.25">
      <c r="A17" s="81" t="s">
        <v>24</v>
      </c>
      <c r="B17" s="82">
        <f>SUBTOTAL(103,TabelaBLC1[Oznaka tujega TC, SC])</f>
        <v>3</v>
      </c>
      <c r="C17" s="52"/>
      <c r="D17" s="52"/>
      <c r="E17" s="85"/>
      <c r="F17" s="24"/>
      <c r="G17" s="299"/>
      <c r="H17" s="299"/>
    </row>
    <row r="18" spans="1:9" s="10" customFormat="1" x14ac:dyDescent="0.25">
      <c r="A18" s="13"/>
      <c r="B18" s="13"/>
      <c r="C18" s="13"/>
      <c r="D18" s="13"/>
      <c r="E18" s="13"/>
      <c r="G18" s="15"/>
      <c r="H18" s="15"/>
      <c r="I18" s="15"/>
    </row>
    <row r="19" spans="1:9" x14ac:dyDescent="0.25">
      <c r="A19" s="300" t="s">
        <v>58</v>
      </c>
      <c r="B19" s="300"/>
      <c r="C19" s="40"/>
      <c r="D19" s="40"/>
      <c r="E19" s="40"/>
      <c r="F19" s="8"/>
      <c r="G19" s="17"/>
    </row>
    <row r="20" spans="1:9" x14ac:dyDescent="0.25">
      <c r="A20" s="302" t="s">
        <v>11</v>
      </c>
      <c r="B20" s="302"/>
      <c r="C20" s="7"/>
      <c r="D20" s="7"/>
      <c r="E20" s="7"/>
      <c r="F20" s="8"/>
      <c r="G20" s="17"/>
    </row>
    <row r="21" spans="1:9" s="38" customFormat="1" x14ac:dyDescent="0.25">
      <c r="A21" s="61" t="s">
        <v>3173</v>
      </c>
      <c r="B21" s="39"/>
      <c r="C21" s="39"/>
      <c r="D21" s="39"/>
      <c r="E21" s="39"/>
      <c r="F21" s="8"/>
      <c r="G21" s="35"/>
    </row>
    <row r="22" spans="1:9" x14ac:dyDescent="0.25">
      <c r="A22" s="42" t="s">
        <v>2690</v>
      </c>
      <c r="B22" s="42" t="s">
        <v>2691</v>
      </c>
      <c r="C22" s="42" t="s">
        <v>16</v>
      </c>
      <c r="D22" s="42" t="s">
        <v>57</v>
      </c>
      <c r="E22" s="42" t="s">
        <v>18</v>
      </c>
      <c r="F22" s="8"/>
      <c r="G22" s="17"/>
    </row>
    <row r="23" spans="1:9" ht="36" x14ac:dyDescent="0.25">
      <c r="A23" s="205" t="s">
        <v>168</v>
      </c>
      <c r="B23" s="207" t="s">
        <v>3174</v>
      </c>
      <c r="C23" s="207" t="s">
        <v>3178</v>
      </c>
      <c r="D23" s="207" t="s">
        <v>580</v>
      </c>
      <c r="E23" s="207" t="s">
        <v>3193</v>
      </c>
      <c r="F23" s="8"/>
      <c r="G23" s="17"/>
    </row>
    <row r="24" spans="1:9" ht="24" x14ac:dyDescent="0.25">
      <c r="A24" s="13" t="s">
        <v>168</v>
      </c>
      <c r="B24" s="208" t="s">
        <v>3175</v>
      </c>
      <c r="C24" s="208" t="s">
        <v>3179</v>
      </c>
      <c r="D24" s="208" t="s">
        <v>3181</v>
      </c>
      <c r="E24" s="208" t="s">
        <v>3194</v>
      </c>
      <c r="F24" s="8"/>
      <c r="G24" s="17"/>
    </row>
    <row r="25" spans="1:9" ht="24" x14ac:dyDescent="0.25">
      <c r="A25" s="205" t="s">
        <v>168</v>
      </c>
      <c r="B25" s="207" t="s">
        <v>3176</v>
      </c>
      <c r="C25" s="207" t="s">
        <v>3180</v>
      </c>
      <c r="D25" s="207" t="s">
        <v>139</v>
      </c>
      <c r="E25" s="207" t="s">
        <v>3177</v>
      </c>
      <c r="F25" s="8"/>
      <c r="G25" s="17"/>
    </row>
    <row r="26" spans="1:9" ht="48" x14ac:dyDescent="0.25">
      <c r="A26" s="13" t="s">
        <v>170</v>
      </c>
      <c r="B26" s="208" t="s">
        <v>3182</v>
      </c>
      <c r="C26" s="208" t="s">
        <v>3184</v>
      </c>
      <c r="D26" s="208" t="s">
        <v>3186</v>
      </c>
      <c r="E26" s="208" t="s">
        <v>3195</v>
      </c>
      <c r="F26" s="8"/>
      <c r="G26" s="17"/>
    </row>
    <row r="27" spans="1:9" s="10" customFormat="1" ht="36" x14ac:dyDescent="0.25">
      <c r="A27" s="205" t="s">
        <v>170</v>
      </c>
      <c r="B27" s="207" t="s">
        <v>3183</v>
      </c>
      <c r="C27" s="207" t="s">
        <v>3185</v>
      </c>
      <c r="D27" s="207" t="s">
        <v>580</v>
      </c>
      <c r="E27" s="207" t="s">
        <v>3187</v>
      </c>
      <c r="F27" s="11"/>
      <c r="G27" s="11"/>
      <c r="H27" s="11"/>
    </row>
    <row r="28" spans="1:9" ht="24" x14ac:dyDescent="0.25">
      <c r="A28" s="13" t="s">
        <v>169</v>
      </c>
      <c r="B28" s="208" t="s">
        <v>3188</v>
      </c>
      <c r="C28" s="208" t="s">
        <v>3191</v>
      </c>
      <c r="D28" s="208" t="s">
        <v>623</v>
      </c>
      <c r="E28" s="208" t="s">
        <v>3190</v>
      </c>
      <c r="F28" s="4"/>
    </row>
    <row r="29" spans="1:9" ht="36" x14ac:dyDescent="0.25">
      <c r="A29" s="13" t="s">
        <v>169</v>
      </c>
      <c r="B29" s="208" t="s">
        <v>3189</v>
      </c>
      <c r="C29" s="208" t="s">
        <v>3192</v>
      </c>
      <c r="D29" s="208" t="s">
        <v>32</v>
      </c>
      <c r="E29" s="208" t="s">
        <v>174</v>
      </c>
    </row>
    <row r="30" spans="1:9" x14ac:dyDescent="0.25">
      <c r="A30" s="46" t="s">
        <v>24</v>
      </c>
      <c r="B30" s="46">
        <f>SUBTOTAL(103,TabelaBLC2.1[Številka projekta])</f>
        <v>7</v>
      </c>
      <c r="C30" s="30"/>
      <c r="D30" s="27"/>
      <c r="E30" s="43"/>
      <c r="F30" s="22"/>
      <c r="G30" s="23"/>
      <c r="H30" s="23"/>
    </row>
    <row r="31" spans="1:9" x14ac:dyDescent="0.25">
      <c r="A31" s="46"/>
      <c r="B31" s="43"/>
      <c r="C31" s="27"/>
      <c r="D31" s="27"/>
      <c r="E31" s="43"/>
      <c r="F31" s="22"/>
      <c r="G31" s="23"/>
      <c r="H31" s="23"/>
    </row>
    <row r="32" spans="1:9" ht="13.5" thickBot="1" x14ac:dyDescent="0.3">
      <c r="A32" s="59" t="s">
        <v>15</v>
      </c>
      <c r="B32" s="59"/>
      <c r="C32" s="59"/>
      <c r="D32" s="10"/>
      <c r="E32" s="4"/>
      <c r="F32" s="22"/>
      <c r="G32" s="23"/>
      <c r="H32" s="23"/>
    </row>
    <row r="33" spans="1:8" ht="13.5" thickBot="1" x14ac:dyDescent="0.3">
      <c r="A33" s="66" t="s">
        <v>16</v>
      </c>
      <c r="B33" s="67" t="s">
        <v>17</v>
      </c>
      <c r="C33" s="67" t="s">
        <v>18</v>
      </c>
      <c r="D33" s="88" t="s">
        <v>2694</v>
      </c>
      <c r="F33" s="22"/>
      <c r="G33" s="23"/>
      <c r="H33" s="23"/>
    </row>
    <row r="34" spans="1:8" x14ac:dyDescent="0.25">
      <c r="A34" s="45"/>
      <c r="B34" s="42"/>
      <c r="C34" s="32"/>
      <c r="D34" s="87"/>
      <c r="F34" s="22"/>
      <c r="G34" s="23"/>
      <c r="H34" s="23"/>
    </row>
    <row r="35" spans="1:8" x14ac:dyDescent="0.25">
      <c r="A35" s="45"/>
      <c r="B35" s="42"/>
      <c r="C35" s="32"/>
      <c r="D35" s="87"/>
      <c r="F35" s="22"/>
      <c r="G35" s="23"/>
      <c r="H35" s="23"/>
    </row>
    <row r="36" spans="1:8" x14ac:dyDescent="0.25">
      <c r="A36" s="45"/>
      <c r="B36" s="42"/>
      <c r="C36" s="32"/>
      <c r="D36" s="87"/>
      <c r="F36" s="22"/>
      <c r="G36" s="23"/>
      <c r="H36" s="23"/>
    </row>
    <row r="37" spans="1:8" x14ac:dyDescent="0.25">
      <c r="A37" s="33" t="s">
        <v>24</v>
      </c>
      <c r="B37" s="44">
        <f>SUBTOTAL(109,TabelaBLC2.2[Strani])</f>
        <v>0</v>
      </c>
      <c r="C37" s="44">
        <f>SUBTOTAL(103,TabelaBLC2.2[Naslov])</f>
        <v>0</v>
      </c>
      <c r="D37" s="86"/>
      <c r="F37" s="5"/>
    </row>
    <row r="38" spans="1:8" x14ac:dyDescent="0.25">
      <c r="A38" s="4"/>
      <c r="B38" s="4"/>
      <c r="C38" s="18"/>
      <c r="D38" s="4"/>
      <c r="E38" s="4"/>
      <c r="F38" s="16"/>
    </row>
    <row r="39" spans="1:8" ht="13.5" thickBot="1" x14ac:dyDescent="0.3">
      <c r="A39" s="59" t="s">
        <v>19</v>
      </c>
      <c r="B39" s="59"/>
      <c r="C39" s="59"/>
      <c r="D39" s="21"/>
      <c r="E39" s="21"/>
      <c r="F39" s="16"/>
    </row>
    <row r="40" spans="1:8" ht="13.5" thickBot="1" x14ac:dyDescent="0.3">
      <c r="A40" s="69" t="s">
        <v>16</v>
      </c>
      <c r="B40" s="70" t="s">
        <v>17</v>
      </c>
      <c r="C40" s="70" t="s">
        <v>18</v>
      </c>
      <c r="D40" s="91" t="s">
        <v>2694</v>
      </c>
      <c r="E40" s="21"/>
      <c r="F40" s="16"/>
    </row>
    <row r="41" spans="1:8" x14ac:dyDescent="0.25">
      <c r="A41" s="5"/>
      <c r="B41" s="37"/>
      <c r="C41" s="8"/>
      <c r="D41" s="90"/>
      <c r="E41" s="21"/>
      <c r="F41" s="16"/>
    </row>
    <row r="42" spans="1:8" x14ac:dyDescent="0.25">
      <c r="A42" s="5"/>
      <c r="B42" s="37"/>
      <c r="C42" s="8"/>
      <c r="D42" s="90"/>
      <c r="E42" s="21"/>
      <c r="F42" s="16"/>
    </row>
    <row r="43" spans="1:8" x14ac:dyDescent="0.25">
      <c r="A43" s="5"/>
      <c r="B43" s="37"/>
      <c r="C43" s="8"/>
      <c r="D43" s="90"/>
      <c r="E43" s="21"/>
      <c r="F43" s="16"/>
    </row>
    <row r="44" spans="1:8" x14ac:dyDescent="0.2">
      <c r="A44" s="25" t="s">
        <v>24</v>
      </c>
      <c r="B44" s="43">
        <f>SUBTOTAL(109,TabelaBLC2.3[Strani])</f>
        <v>0</v>
      </c>
      <c r="C44" s="43">
        <f>SUBTOTAL(103,TabelaBLC2.3[Naslov])</f>
        <v>0</v>
      </c>
      <c r="D44" s="89"/>
      <c r="E44" s="21"/>
      <c r="F44" s="16"/>
    </row>
    <row r="45" spans="1:8" x14ac:dyDescent="0.25">
      <c r="A45" s="19"/>
      <c r="B45" s="20"/>
      <c r="C45" s="19"/>
      <c r="D45" s="21"/>
      <c r="E45" s="21"/>
      <c r="F45" s="16"/>
    </row>
    <row r="46" spans="1:8" x14ac:dyDescent="0.25">
      <c r="A46" s="10" t="s">
        <v>59</v>
      </c>
      <c r="B46" s="20"/>
      <c r="C46" s="19"/>
      <c r="D46" s="21"/>
      <c r="E46" s="21"/>
    </row>
    <row r="47" spans="1:8" ht="13.5" thickBot="1" x14ac:dyDescent="0.3">
      <c r="A47" s="59" t="s">
        <v>60</v>
      </c>
      <c r="B47" s="59"/>
      <c r="C47" s="59"/>
      <c r="D47" s="22"/>
      <c r="E47" s="22"/>
    </row>
    <row r="48" spans="1:8" ht="13.5" thickBot="1" x14ac:dyDescent="0.3">
      <c r="A48" s="66" t="s">
        <v>16</v>
      </c>
      <c r="B48" s="67" t="s">
        <v>17</v>
      </c>
      <c r="C48" s="67" t="s">
        <v>18</v>
      </c>
      <c r="D48" s="88" t="s">
        <v>2694</v>
      </c>
      <c r="E48" s="22"/>
    </row>
    <row r="49" spans="1:6" x14ac:dyDescent="0.25">
      <c r="A49" s="45"/>
      <c r="B49" s="42"/>
      <c r="C49" s="32"/>
      <c r="D49" s="90"/>
      <c r="E49" s="22"/>
    </row>
    <row r="50" spans="1:6" x14ac:dyDescent="0.25">
      <c r="A50" s="45"/>
      <c r="B50" s="42"/>
      <c r="C50" s="32"/>
      <c r="D50" s="90"/>
      <c r="E50" s="22"/>
    </row>
    <row r="51" spans="1:6" x14ac:dyDescent="0.25">
      <c r="A51" s="45"/>
      <c r="B51" s="42"/>
      <c r="C51" s="32"/>
      <c r="D51" s="90"/>
      <c r="E51" s="22"/>
      <c r="F51" s="5"/>
    </row>
    <row r="52" spans="1:6" x14ac:dyDescent="0.2">
      <c r="A52" s="25" t="s">
        <v>24</v>
      </c>
      <c r="B52" s="43">
        <f>SUBTOTAL(109,TabelaBLC3.1[Strani])</f>
        <v>0</v>
      </c>
      <c r="C52" s="43">
        <f>SUBTOTAL(103,TabelaBLC3.1[Naslov])</f>
        <v>0</v>
      </c>
      <c r="D52" s="89"/>
      <c r="E52" s="22"/>
    </row>
    <row r="53" spans="1:6" x14ac:dyDescent="0.25">
      <c r="A53" s="25"/>
      <c r="B53" s="25"/>
      <c r="C53" s="26"/>
      <c r="D53" s="22"/>
      <c r="E53" s="22"/>
    </row>
    <row r="54" spans="1:6" ht="13.5" thickBot="1" x14ac:dyDescent="0.3">
      <c r="A54" s="58" t="s">
        <v>324</v>
      </c>
      <c r="B54" s="58"/>
      <c r="C54" s="58"/>
      <c r="D54" s="58"/>
      <c r="E54" s="5"/>
    </row>
    <row r="55" spans="1:6" ht="13.5" thickBot="1" x14ac:dyDescent="0.3">
      <c r="A55" s="66" t="s">
        <v>16</v>
      </c>
      <c r="B55" s="67" t="s">
        <v>17</v>
      </c>
      <c r="C55" s="67" t="s">
        <v>18</v>
      </c>
      <c r="D55" s="88" t="s">
        <v>2694</v>
      </c>
    </row>
    <row r="56" spans="1:6" x14ac:dyDescent="0.25">
      <c r="A56" s="45"/>
      <c r="B56" s="42"/>
      <c r="C56" s="32"/>
      <c r="D56" s="90"/>
    </row>
    <row r="57" spans="1:6" x14ac:dyDescent="0.25">
      <c r="A57" s="45"/>
      <c r="B57" s="42"/>
      <c r="C57" s="32"/>
      <c r="D57" s="90"/>
    </row>
    <row r="58" spans="1:6" x14ac:dyDescent="0.25">
      <c r="A58" s="45"/>
      <c r="B58" s="42"/>
      <c r="C58" s="32"/>
      <c r="D58" s="90"/>
    </row>
    <row r="59" spans="1:6" x14ac:dyDescent="0.2">
      <c r="A59" s="25" t="s">
        <v>24</v>
      </c>
      <c r="B59" s="43">
        <f>SUBTOTAL(109,TabelaBLC3.2[Strani])</f>
        <v>0</v>
      </c>
      <c r="C59" s="43">
        <f>SUBTOTAL(103,TabelaBLC3.2[Naslov])</f>
        <v>0</v>
      </c>
      <c r="D59" s="89"/>
    </row>
    <row r="60" spans="1:6" x14ac:dyDescent="0.25">
      <c r="A60" s="4"/>
      <c r="B60" s="4"/>
      <c r="C60" s="8"/>
      <c r="D60" s="5"/>
      <c r="E60" s="5"/>
    </row>
    <row r="61" spans="1:6" ht="13.5" thickBot="1" x14ac:dyDescent="0.3">
      <c r="A61" s="60" t="s">
        <v>215</v>
      </c>
      <c r="B61" s="60"/>
      <c r="C61" s="60"/>
      <c r="D61" s="60"/>
      <c r="E61" s="60"/>
    </row>
    <row r="62" spans="1:6" ht="13.5" thickBot="1" x14ac:dyDescent="0.3">
      <c r="A62" s="67" t="s">
        <v>22</v>
      </c>
      <c r="B62" s="67" t="s">
        <v>65</v>
      </c>
      <c r="C62" s="66" t="s">
        <v>2797</v>
      </c>
      <c r="D62" s="93" t="s">
        <v>2694</v>
      </c>
    </row>
    <row r="63" spans="1:6" x14ac:dyDescent="0.25">
      <c r="A63" s="45"/>
      <c r="B63" s="32"/>
      <c r="C63" s="42"/>
      <c r="D63" s="90"/>
    </row>
    <row r="64" spans="1:6" x14ac:dyDescent="0.25">
      <c r="A64" s="45"/>
      <c r="B64" s="32"/>
      <c r="C64" s="42"/>
      <c r="D64" s="90"/>
    </row>
    <row r="65" spans="1:4" x14ac:dyDescent="0.25">
      <c r="A65" s="45"/>
      <c r="B65" s="32"/>
      <c r="C65" s="42"/>
      <c r="D65" s="90"/>
    </row>
    <row r="66" spans="1:4" x14ac:dyDescent="0.2">
      <c r="A66" s="30" t="s">
        <v>24</v>
      </c>
      <c r="B66" s="30">
        <f>SUBTOTAL(103,TabelaBLC4[TDT])</f>
        <v>0</v>
      </c>
      <c r="C66" s="30"/>
      <c r="D66" s="92"/>
    </row>
    <row r="67" spans="1:4" x14ac:dyDescent="0.25">
      <c r="A67" s="25"/>
      <c r="B67" s="27"/>
      <c r="C67" s="28"/>
      <c r="D67" s="29"/>
    </row>
  </sheetData>
  <mergeCells count="15">
    <mergeCell ref="A4:B4"/>
    <mergeCell ref="C1:E1"/>
    <mergeCell ref="A2:B2"/>
    <mergeCell ref="C2:E2"/>
    <mergeCell ref="A3:B3"/>
    <mergeCell ref="A5:B5"/>
    <mergeCell ref="A6:B6"/>
    <mergeCell ref="A7:B7"/>
    <mergeCell ref="A8:B8"/>
    <mergeCell ref="A10:C10"/>
    <mergeCell ref="G12:H12"/>
    <mergeCell ref="G17:H17"/>
    <mergeCell ref="A19:B19"/>
    <mergeCell ref="C11:E11"/>
    <mergeCell ref="A20:B20"/>
  </mergeCells>
  <dataValidations count="8">
    <dataValidation allowBlank="1" showInputMessage="1" showErrorMessage="1" promptTitle="Vnesi oznako" prompt="Vnesi oznako Evropskega, mednarodnega ali Slovenskega TC, SC ali WG" sqref="B63:B65" xr:uid="{E51810FA-DD7C-4D3E-A9CD-45A7975E3957}"/>
    <dataValidation allowBlank="1" showInputMessage="1" showErrorMessage="1" promptTitle="Vnesi ime " prompt="Vpiši ime in priimek strokovnjaka oziroma TS" sqref="A63:A65" xr:uid="{141043E7-BA73-4B0E-9079-4D167B8C669E}"/>
    <dataValidation type="list" allowBlank="1" showInputMessage="1" promptTitle="Izberi iz seznama" prompt="Iz spodnjega seznama izberi tujo organizacijo kateri pripada TDT" sqref="A14:A16" xr:uid="{3A716AD4-0B96-4B58-962A-4EBF4F30F1B4}">
      <formula1>Organizacije</formula1>
    </dataValidation>
    <dataValidation type="list" allowBlank="1" showInputMessage="1" showErrorMessage="1" promptTitle="Izberi iz seznama" prompt="Izberi trenutni status članstva znortaj tujega TDT" sqref="D14:D16" xr:uid="{54F384BE-89FB-4B5E-8CE3-5F9A1289D36C}">
      <formula1>Status</formula1>
    </dataValidation>
    <dataValidation allowBlank="1" showInputMessage="1" promptTitle="Vnesi datum" prompt="Vnesi datum zadnje spremembe statusa članstva TDT" sqref="E14:E16" xr:uid="{B3867168-1C1F-47E5-8471-3AFDBEC55ABA}"/>
    <dataValidation allowBlank="1" showInputMessage="1" showErrorMessage="1" promptTitle="Vnesi naslov tujega TDT" prompt="Vnesi originalni naslov tujega TDT" sqref="C14:C16" xr:uid="{FEC863B8-4620-459D-A15D-42056CC90969}"/>
    <dataValidation allowBlank="1" showInputMessage="1" showErrorMessage="1" promptTitle="Vnesi oznako" prompt="Vnesi oznako tuje organizaciji in TDT" sqref="B14:B16" xr:uid="{05AD6096-93BA-47CE-B780-6257977FDF0B}"/>
    <dataValidation allowBlank="1" showInputMessage="1" showErrorMessage="1" promptTitle="Vnesi ime TDT" prompt="Vnesi celotno ime tujega TDT" sqref="C63:C65" xr:uid="{D6698676-7189-422C-969A-458281E5B621}"/>
  </dataValidations>
  <pageMargins left="0.25" right="0.25" top="0.25" bottom="0.25" header="0.5" footer="0.5"/>
  <pageSetup paperSize="9" orientation="landscape" r:id="rId1"/>
  <headerFooter alignWithMargins="0">
    <oddFooter>&amp;L&amp;C&amp;R</oddFooter>
  </headerFooter>
  <drawing r:id="rId2"/>
  <tableParts count="7">
    <tablePart r:id="rId3"/>
    <tablePart r:id="rId4"/>
    <tablePart r:id="rId5"/>
    <tablePart r:id="rId6"/>
    <tablePart r:id="rId7"/>
    <tablePart r:id="rId8"/>
    <tablePart r:id="rId9"/>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31659-7E67-4009-985B-86736CE9E0B6}">
  <sheetPr>
    <outlinePr summaryBelow="0" summaryRight="0"/>
  </sheetPr>
  <dimension ref="A1:M82"/>
  <sheetViews>
    <sheetView showGridLines="0" zoomScaleNormal="100" workbookViewId="0">
      <pane ySplit="1" topLeftCell="A65" activePane="bottomLeft" state="frozenSplit"/>
      <selection activeCell="A31" sqref="A31"/>
      <selection pane="bottomLeft" activeCell="A80" sqref="A80"/>
    </sheetView>
  </sheetViews>
  <sheetFormatPr defaultColWidth="9.140625" defaultRowHeight="12.75" x14ac:dyDescent="0.25"/>
  <cols>
    <col min="1" max="1" width="23.140625" style="3" customWidth="1"/>
    <col min="2" max="2" width="18.28515625" style="3" customWidth="1"/>
    <col min="3" max="3" width="38.7109375" style="3" customWidth="1"/>
    <col min="4" max="4" width="14.140625" style="3" bestFit="1" customWidth="1"/>
    <col min="5" max="5" width="43.7109375" style="3" customWidth="1"/>
    <col min="6" max="8" width="11.5703125" style="3" customWidth="1"/>
    <col min="9" max="9" width="3.5703125" style="3" customWidth="1"/>
    <col min="10" max="16384" width="9.140625" style="3"/>
  </cols>
  <sheetData>
    <row r="1" spans="1:13" ht="18.75" customHeight="1" x14ac:dyDescent="0.25">
      <c r="A1" s="1"/>
      <c r="B1" s="2"/>
      <c r="C1" s="306" t="s">
        <v>0</v>
      </c>
      <c r="D1" s="306"/>
      <c r="E1" s="306"/>
      <c r="F1" s="2"/>
      <c r="G1" s="1"/>
      <c r="H1" s="1"/>
    </row>
    <row r="2" spans="1:13" ht="28.5" customHeight="1" x14ac:dyDescent="0.25">
      <c r="A2" s="303" t="s">
        <v>1</v>
      </c>
      <c r="B2" s="303"/>
      <c r="C2" s="307" t="s">
        <v>1214</v>
      </c>
      <c r="D2" s="307"/>
      <c r="E2" s="307"/>
      <c r="F2" s="1"/>
      <c r="G2" s="1"/>
      <c r="H2" s="1"/>
    </row>
    <row r="3" spans="1:13" x14ac:dyDescent="0.25">
      <c r="A3" s="303" t="s">
        <v>2</v>
      </c>
      <c r="B3" s="303"/>
      <c r="C3" s="5" t="s">
        <v>61</v>
      </c>
      <c r="D3" s="5"/>
      <c r="E3" s="5"/>
      <c r="F3" s="5"/>
      <c r="G3" s="1"/>
      <c r="H3" s="1"/>
    </row>
    <row r="4" spans="1:13" x14ac:dyDescent="0.25">
      <c r="A4" s="303" t="s">
        <v>3</v>
      </c>
      <c r="B4" s="303"/>
      <c r="C4" s="5" t="s">
        <v>1215</v>
      </c>
      <c r="D4" s="5"/>
      <c r="E4" s="5"/>
      <c r="F4" s="5"/>
      <c r="G4" s="1"/>
      <c r="H4" s="1"/>
      <c r="J4" s="36"/>
      <c r="K4" s="10"/>
      <c r="L4" s="10"/>
      <c r="M4" s="10"/>
    </row>
    <row r="5" spans="1:13" x14ac:dyDescent="0.25">
      <c r="A5" s="303" t="s">
        <v>4</v>
      </c>
      <c r="B5" s="303"/>
      <c r="C5" s="6">
        <v>9</v>
      </c>
      <c r="D5" s="5"/>
      <c r="E5" s="5"/>
      <c r="F5" s="5"/>
      <c r="G5" s="1"/>
      <c r="H5" s="1"/>
      <c r="J5" s="36"/>
    </row>
    <row r="6" spans="1:13" x14ac:dyDescent="0.25">
      <c r="A6" s="303" t="s">
        <v>5</v>
      </c>
      <c r="B6" s="303"/>
      <c r="C6" s="6">
        <v>15</v>
      </c>
      <c r="D6" s="5"/>
      <c r="E6" s="5"/>
      <c r="F6" s="5"/>
      <c r="G6" s="1"/>
      <c r="H6" s="1"/>
    </row>
    <row r="7" spans="1:13" x14ac:dyDescent="0.25">
      <c r="A7" s="304" t="s">
        <v>62</v>
      </c>
      <c r="B7" s="304"/>
      <c r="C7" s="6"/>
      <c r="D7" s="5"/>
      <c r="E7" s="5"/>
      <c r="F7" s="5"/>
      <c r="G7" s="1"/>
      <c r="H7" s="1"/>
    </row>
    <row r="8" spans="1:13" x14ac:dyDescent="0.25">
      <c r="A8" s="304" t="s">
        <v>23</v>
      </c>
      <c r="B8" s="304"/>
      <c r="C8" s="6">
        <v>3</v>
      </c>
      <c r="D8" s="5"/>
      <c r="E8" s="5"/>
      <c r="F8" s="5"/>
      <c r="G8" s="1"/>
      <c r="H8" s="1"/>
    </row>
    <row r="9" spans="1:13" x14ac:dyDescent="0.25">
      <c r="A9" s="4"/>
      <c r="B9" s="4"/>
      <c r="C9" s="6"/>
      <c r="D9" s="5"/>
      <c r="E9" s="5"/>
      <c r="F9" s="5"/>
      <c r="G9" s="1"/>
      <c r="H9" s="1"/>
    </row>
    <row r="10" spans="1:13" x14ac:dyDescent="0.25">
      <c r="A10" s="305" t="s">
        <v>6</v>
      </c>
      <c r="B10" s="305"/>
      <c r="C10" s="305"/>
      <c r="D10" s="41"/>
      <c r="E10" s="41"/>
      <c r="F10" s="41"/>
      <c r="G10" s="1"/>
      <c r="H10" s="1"/>
    </row>
    <row r="11" spans="1:13" s="10" customFormat="1" ht="27.75" customHeight="1" x14ac:dyDescent="0.25">
      <c r="A11" s="7" t="s">
        <v>7</v>
      </c>
      <c r="B11" s="7"/>
      <c r="C11" s="301" t="s">
        <v>1817</v>
      </c>
      <c r="D11" s="301"/>
      <c r="E11" s="301"/>
      <c r="F11" s="7"/>
      <c r="G11" s="9"/>
      <c r="H11" s="9"/>
    </row>
    <row r="12" spans="1:13" ht="12.75" customHeight="1" x14ac:dyDescent="0.25">
      <c r="A12" s="65" t="s">
        <v>8</v>
      </c>
      <c r="B12" s="24"/>
      <c r="C12" s="24"/>
      <c r="D12" s="24"/>
      <c r="E12" s="24"/>
      <c r="F12" s="24"/>
      <c r="G12" s="299"/>
      <c r="H12" s="299"/>
    </row>
    <row r="13" spans="1:13" s="10" customFormat="1" ht="24" x14ac:dyDescent="0.25">
      <c r="A13" s="64" t="s">
        <v>9</v>
      </c>
      <c r="B13" s="64" t="s">
        <v>63</v>
      </c>
      <c r="C13" s="79" t="s">
        <v>64</v>
      </c>
      <c r="D13" s="68" t="s">
        <v>10</v>
      </c>
      <c r="E13" s="83" t="s">
        <v>30</v>
      </c>
      <c r="F13" s="11"/>
    </row>
    <row r="14" spans="1:13" ht="24" x14ac:dyDescent="0.25">
      <c r="A14" s="49" t="s">
        <v>26</v>
      </c>
      <c r="B14" s="72" t="s">
        <v>1216</v>
      </c>
      <c r="C14" s="62" t="s">
        <v>1217</v>
      </c>
      <c r="D14" s="49" t="s">
        <v>39</v>
      </c>
      <c r="E14" s="84" t="s">
        <v>220</v>
      </c>
      <c r="F14" s="12"/>
    </row>
    <row r="15" spans="1:13" ht="24" x14ac:dyDescent="0.25">
      <c r="A15" s="49" t="s">
        <v>27</v>
      </c>
      <c r="B15" s="73" t="s">
        <v>1218</v>
      </c>
      <c r="C15" s="62" t="s">
        <v>1217</v>
      </c>
      <c r="D15" s="49" t="s">
        <v>39</v>
      </c>
      <c r="E15" s="84" t="s">
        <v>1219</v>
      </c>
      <c r="F15" s="12"/>
    </row>
    <row r="16" spans="1:13" x14ac:dyDescent="0.25">
      <c r="A16" s="50" t="s">
        <v>24</v>
      </c>
      <c r="B16" s="82">
        <f>SUBTOTAL(103,TabelaMEE1[Oznaka tujega TC, SC])</f>
        <v>2</v>
      </c>
      <c r="C16" s="52"/>
      <c r="D16" s="52"/>
      <c r="E16" s="85"/>
      <c r="F16" s="14"/>
    </row>
    <row r="17" spans="1:9" x14ac:dyDescent="0.25">
      <c r="A17" s="50"/>
      <c r="B17" s="51"/>
      <c r="C17" s="52"/>
      <c r="D17" s="52"/>
      <c r="E17" s="53"/>
      <c r="F17" s="14"/>
    </row>
    <row r="18" spans="1:9" x14ac:dyDescent="0.25">
      <c r="A18" s="300" t="s">
        <v>58</v>
      </c>
      <c r="B18" s="300"/>
      <c r="C18" s="40"/>
      <c r="D18" s="40"/>
      <c r="E18" s="40"/>
      <c r="F18" s="24"/>
      <c r="G18" s="299"/>
      <c r="H18" s="299"/>
    </row>
    <row r="19" spans="1:9" s="10" customFormat="1" x14ac:dyDescent="0.25">
      <c r="A19" s="302" t="s">
        <v>11</v>
      </c>
      <c r="B19" s="302"/>
      <c r="C19" s="7"/>
      <c r="D19" s="7"/>
      <c r="E19" s="7"/>
      <c r="G19" s="15"/>
      <c r="H19" s="15"/>
      <c r="I19" s="15"/>
    </row>
    <row r="20" spans="1:9" x14ac:dyDescent="0.25">
      <c r="A20" s="39" t="s">
        <v>3565</v>
      </c>
      <c r="B20" s="39"/>
      <c r="C20" s="39"/>
      <c r="D20" s="39"/>
      <c r="E20" s="39"/>
      <c r="F20" s="8"/>
      <c r="G20" s="17"/>
    </row>
    <row r="21" spans="1:9" x14ac:dyDescent="0.25">
      <c r="A21" s="42" t="s">
        <v>2690</v>
      </c>
      <c r="B21" s="42" t="s">
        <v>2691</v>
      </c>
      <c r="C21" s="42" t="s">
        <v>16</v>
      </c>
      <c r="D21" s="42" t="s">
        <v>57</v>
      </c>
      <c r="E21" s="42" t="s">
        <v>18</v>
      </c>
      <c r="F21" s="8"/>
      <c r="G21" s="17"/>
    </row>
    <row r="22" spans="1:9" s="38" customFormat="1" ht="48" x14ac:dyDescent="0.25">
      <c r="A22" s="32" t="s">
        <v>3516</v>
      </c>
      <c r="B22" s="32" t="s">
        <v>3517</v>
      </c>
      <c r="C22" s="32" t="s">
        <v>3518</v>
      </c>
      <c r="D22" s="32" t="s">
        <v>32</v>
      </c>
      <c r="E22" s="42" t="s">
        <v>3519</v>
      </c>
      <c r="F22" s="8"/>
      <c r="G22" s="35"/>
    </row>
    <row r="23" spans="1:9" ht="48" x14ac:dyDescent="0.25">
      <c r="A23" s="32" t="s">
        <v>3516</v>
      </c>
      <c r="B23" s="32" t="s">
        <v>3520</v>
      </c>
      <c r="C23" s="32" t="s">
        <v>3521</v>
      </c>
      <c r="D23" s="32" t="s">
        <v>32</v>
      </c>
      <c r="E23" s="42" t="s">
        <v>1220</v>
      </c>
      <c r="F23" s="8"/>
      <c r="G23" s="17"/>
    </row>
    <row r="24" spans="1:9" ht="48" x14ac:dyDescent="0.25">
      <c r="A24" s="32" t="s">
        <v>3516</v>
      </c>
      <c r="B24" s="32" t="s">
        <v>3522</v>
      </c>
      <c r="C24" s="32" t="s">
        <v>3523</v>
      </c>
      <c r="D24" s="32" t="s">
        <v>32</v>
      </c>
      <c r="E24" s="42" t="s">
        <v>3524</v>
      </c>
      <c r="F24" s="8"/>
      <c r="G24" s="17"/>
    </row>
    <row r="25" spans="1:9" ht="48" x14ac:dyDescent="0.25">
      <c r="A25" s="32" t="s">
        <v>3516</v>
      </c>
      <c r="B25" s="32" t="s">
        <v>3525</v>
      </c>
      <c r="C25" s="32" t="s">
        <v>3526</v>
      </c>
      <c r="D25" s="32" t="s">
        <v>32</v>
      </c>
      <c r="E25" s="42" t="s">
        <v>3527</v>
      </c>
      <c r="F25" s="8"/>
      <c r="G25" s="17"/>
    </row>
    <row r="26" spans="1:9" ht="48" x14ac:dyDescent="0.25">
      <c r="A26" s="32" t="s">
        <v>3516</v>
      </c>
      <c r="B26" s="32" t="s">
        <v>3528</v>
      </c>
      <c r="C26" s="32" t="s">
        <v>3529</v>
      </c>
      <c r="D26" s="32" t="s">
        <v>32</v>
      </c>
      <c r="E26" s="42" t="s">
        <v>3530</v>
      </c>
      <c r="F26" s="8"/>
      <c r="G26" s="17"/>
    </row>
    <row r="27" spans="1:9" ht="60" x14ac:dyDescent="0.25">
      <c r="A27" s="32" t="s">
        <v>3516</v>
      </c>
      <c r="B27" s="32" t="s">
        <v>3531</v>
      </c>
      <c r="C27" s="32" t="s">
        <v>3532</v>
      </c>
      <c r="D27" s="32" t="s">
        <v>32</v>
      </c>
      <c r="E27" s="42" t="s">
        <v>3533</v>
      </c>
      <c r="F27" s="8"/>
      <c r="G27" s="17"/>
    </row>
    <row r="28" spans="1:9" s="10" customFormat="1" ht="48" x14ac:dyDescent="0.25">
      <c r="A28" s="32" t="s">
        <v>3516</v>
      </c>
      <c r="B28" s="32" t="s">
        <v>3534</v>
      </c>
      <c r="C28" s="32" t="s">
        <v>3535</v>
      </c>
      <c r="D28" s="32" t="s">
        <v>32</v>
      </c>
      <c r="E28" s="42" t="s">
        <v>3536</v>
      </c>
      <c r="F28" s="11"/>
      <c r="G28" s="11"/>
      <c r="H28" s="11"/>
    </row>
    <row r="29" spans="1:9" ht="48" x14ac:dyDescent="0.25">
      <c r="A29" s="32" t="s">
        <v>3516</v>
      </c>
      <c r="B29" s="32" t="s">
        <v>3537</v>
      </c>
      <c r="C29" s="32" t="s">
        <v>3538</v>
      </c>
      <c r="D29" s="32" t="s">
        <v>32</v>
      </c>
      <c r="E29" s="42" t="s">
        <v>3539</v>
      </c>
      <c r="F29" s="4"/>
    </row>
    <row r="30" spans="1:9" ht="48" x14ac:dyDescent="0.25">
      <c r="A30" s="32" t="s">
        <v>3516</v>
      </c>
      <c r="B30" s="32" t="s">
        <v>3540</v>
      </c>
      <c r="C30" s="32" t="s">
        <v>3541</v>
      </c>
      <c r="D30" s="32" t="s">
        <v>32</v>
      </c>
      <c r="E30" s="42" t="s">
        <v>3542</v>
      </c>
    </row>
    <row r="31" spans="1:9" ht="48" x14ac:dyDescent="0.25">
      <c r="A31" s="32" t="s">
        <v>3516</v>
      </c>
      <c r="B31" s="32" t="s">
        <v>3543</v>
      </c>
      <c r="C31" s="32" t="s">
        <v>3544</v>
      </c>
      <c r="D31" s="32" t="s">
        <v>32</v>
      </c>
      <c r="E31" s="42" t="s">
        <v>3545</v>
      </c>
    </row>
    <row r="32" spans="1:9" ht="48" x14ac:dyDescent="0.25">
      <c r="A32" s="32" t="s">
        <v>3516</v>
      </c>
      <c r="B32" s="32" t="s">
        <v>3546</v>
      </c>
      <c r="C32" s="32" t="s">
        <v>3547</v>
      </c>
      <c r="D32" s="32" t="s">
        <v>32</v>
      </c>
      <c r="E32" s="42" t="s">
        <v>1221</v>
      </c>
    </row>
    <row r="33" spans="1:8" ht="48" x14ac:dyDescent="0.25">
      <c r="A33" s="32" t="s">
        <v>3516</v>
      </c>
      <c r="B33" s="32" t="s">
        <v>3548</v>
      </c>
      <c r="C33" s="32" t="s">
        <v>3549</v>
      </c>
      <c r="D33" s="32" t="s">
        <v>32</v>
      </c>
      <c r="E33" s="42" t="s">
        <v>3550</v>
      </c>
    </row>
    <row r="34" spans="1:8" ht="48" x14ac:dyDescent="0.25">
      <c r="A34" s="32" t="s">
        <v>3516</v>
      </c>
      <c r="B34" s="32" t="s">
        <v>3551</v>
      </c>
      <c r="C34" s="32" t="s">
        <v>3552</v>
      </c>
      <c r="D34" s="32" t="s">
        <v>32</v>
      </c>
      <c r="E34" s="42" t="s">
        <v>1223</v>
      </c>
    </row>
    <row r="35" spans="1:8" ht="48" x14ac:dyDescent="0.25">
      <c r="A35" s="32" t="s">
        <v>3516</v>
      </c>
      <c r="B35" s="32" t="s">
        <v>3553</v>
      </c>
      <c r="C35" s="32" t="s">
        <v>3554</v>
      </c>
      <c r="D35" s="32" t="s">
        <v>32</v>
      </c>
      <c r="E35" s="42" t="s">
        <v>3555</v>
      </c>
    </row>
    <row r="36" spans="1:8" ht="48" x14ac:dyDescent="0.25">
      <c r="A36" s="32" t="s">
        <v>3516</v>
      </c>
      <c r="B36" s="32" t="s">
        <v>3556</v>
      </c>
      <c r="C36" s="32" t="s">
        <v>3557</v>
      </c>
      <c r="D36" s="32" t="s">
        <v>140</v>
      </c>
      <c r="E36" s="42" t="s">
        <v>1220</v>
      </c>
      <c r="F36" s="4"/>
    </row>
    <row r="37" spans="1:8" ht="48" x14ac:dyDescent="0.25">
      <c r="A37" s="32" t="s">
        <v>3516</v>
      </c>
      <c r="B37" s="32" t="s">
        <v>3558</v>
      </c>
      <c r="C37" s="32" t="s">
        <v>3559</v>
      </c>
      <c r="D37" s="32" t="s">
        <v>140</v>
      </c>
      <c r="E37" s="42" t="s">
        <v>3560</v>
      </c>
      <c r="F37" s="4"/>
    </row>
    <row r="38" spans="1:8" s="20" customFormat="1" ht="48" x14ac:dyDescent="0.25">
      <c r="A38" s="32" t="s">
        <v>3516</v>
      </c>
      <c r="B38" s="32" t="s">
        <v>3561</v>
      </c>
      <c r="C38" s="32" t="s">
        <v>3562</v>
      </c>
      <c r="D38" s="32" t="s">
        <v>139</v>
      </c>
      <c r="E38" s="42" t="s">
        <v>1222</v>
      </c>
      <c r="F38" s="21"/>
      <c r="G38" s="21"/>
      <c r="H38" s="21"/>
    </row>
    <row r="39" spans="1:8" s="20" customFormat="1" ht="48" x14ac:dyDescent="0.25">
      <c r="A39" s="32" t="s">
        <v>3516</v>
      </c>
      <c r="B39" s="32" t="s">
        <v>3563</v>
      </c>
      <c r="C39" s="32" t="s">
        <v>3564</v>
      </c>
      <c r="D39" s="32" t="s">
        <v>139</v>
      </c>
      <c r="E39" s="42" t="s">
        <v>1224</v>
      </c>
      <c r="F39" s="21"/>
      <c r="G39" s="21"/>
      <c r="H39" s="21"/>
    </row>
    <row r="40" spans="1:8" s="20" customFormat="1" ht="12" x14ac:dyDescent="0.25">
      <c r="A40" s="46" t="s">
        <v>24</v>
      </c>
      <c r="B40" s="46">
        <f>SUBTOTAL(103,TabelaMEE2.1[Številka projekta])</f>
        <v>18</v>
      </c>
      <c r="C40" s="27"/>
      <c r="D40" s="27"/>
      <c r="E40" s="43"/>
      <c r="F40" s="21"/>
      <c r="G40" s="21"/>
      <c r="H40" s="21"/>
    </row>
    <row r="41" spans="1:8" s="20" customFormat="1" ht="12" x14ac:dyDescent="0.25">
      <c r="A41" s="46"/>
      <c r="B41" s="46"/>
      <c r="C41" s="27"/>
      <c r="D41" s="27"/>
      <c r="E41" s="43"/>
      <c r="F41" s="21"/>
      <c r="G41" s="21"/>
      <c r="H41" s="21"/>
    </row>
    <row r="42" spans="1:8" s="20" customFormat="1" ht="13.5" thickBot="1" x14ac:dyDescent="0.3">
      <c r="A42" s="59" t="s">
        <v>15</v>
      </c>
      <c r="B42" s="59"/>
      <c r="C42" s="59"/>
      <c r="D42" s="10"/>
      <c r="E42" s="4"/>
      <c r="F42" s="21"/>
      <c r="G42" s="21"/>
      <c r="H42" s="21"/>
    </row>
    <row r="43" spans="1:8" s="20" customFormat="1" ht="13.5" thickBot="1" x14ac:dyDescent="0.3">
      <c r="A43" s="66" t="s">
        <v>16</v>
      </c>
      <c r="B43" s="67" t="s">
        <v>17</v>
      </c>
      <c r="C43" s="67" t="s">
        <v>18</v>
      </c>
      <c r="D43" s="88" t="s">
        <v>2694</v>
      </c>
      <c r="E43" s="3"/>
      <c r="F43" s="21"/>
      <c r="G43" s="21"/>
      <c r="H43" s="21"/>
    </row>
    <row r="44" spans="1:8" s="20" customFormat="1" x14ac:dyDescent="0.25">
      <c r="A44" s="45"/>
      <c r="B44" s="42"/>
      <c r="C44" s="32"/>
      <c r="D44" s="87"/>
      <c r="E44" s="3"/>
      <c r="F44" s="21"/>
      <c r="G44" s="21"/>
      <c r="H44" s="21"/>
    </row>
    <row r="45" spans="1:8" x14ac:dyDescent="0.25">
      <c r="A45" s="45"/>
      <c r="B45" s="42"/>
      <c r="C45" s="32"/>
      <c r="D45" s="87"/>
      <c r="F45" s="22"/>
      <c r="G45" s="23"/>
      <c r="H45" s="23"/>
    </row>
    <row r="46" spans="1:8" x14ac:dyDescent="0.25">
      <c r="A46" s="45"/>
      <c r="B46" s="42"/>
      <c r="C46" s="32"/>
      <c r="D46" s="87"/>
      <c r="F46" s="22"/>
      <c r="G46" s="23"/>
      <c r="H46" s="23"/>
    </row>
    <row r="47" spans="1:8" x14ac:dyDescent="0.25">
      <c r="A47" s="33" t="s">
        <v>24</v>
      </c>
      <c r="B47" s="44">
        <f>SUBTOTAL(109,TabelaMEE2.2[Strani])</f>
        <v>0</v>
      </c>
      <c r="C47" s="44">
        <f>SUBTOTAL(103,TabelaMEE2.2[Naslov])</f>
        <v>0</v>
      </c>
      <c r="D47" s="86"/>
      <c r="F47" s="22"/>
      <c r="G47" s="23"/>
      <c r="H47" s="23"/>
    </row>
    <row r="48" spans="1:8" x14ac:dyDescent="0.25">
      <c r="A48" s="4"/>
      <c r="B48" s="4"/>
      <c r="C48" s="18"/>
      <c r="D48" s="4"/>
      <c r="E48" s="4"/>
      <c r="F48" s="22"/>
      <c r="G48" s="23"/>
      <c r="H48" s="23"/>
    </row>
    <row r="49" spans="1:8" ht="13.5" thickBot="1" x14ac:dyDescent="0.3">
      <c r="A49" s="59" t="s">
        <v>19</v>
      </c>
      <c r="B49" s="59"/>
      <c r="C49" s="59"/>
      <c r="D49" s="21"/>
      <c r="E49" s="21"/>
      <c r="F49" s="22"/>
      <c r="G49" s="23"/>
      <c r="H49" s="23"/>
    </row>
    <row r="50" spans="1:8" ht="13.5" thickBot="1" x14ac:dyDescent="0.3">
      <c r="A50" s="69" t="s">
        <v>16</v>
      </c>
      <c r="B50" s="70" t="s">
        <v>17</v>
      </c>
      <c r="C50" s="70" t="s">
        <v>18</v>
      </c>
      <c r="D50" s="91" t="s">
        <v>2694</v>
      </c>
      <c r="E50" s="21"/>
      <c r="F50" s="22"/>
      <c r="G50" s="23"/>
      <c r="H50" s="23"/>
    </row>
    <row r="51" spans="1:8" x14ac:dyDescent="0.25">
      <c r="A51" s="5"/>
      <c r="B51" s="37"/>
      <c r="C51" s="8"/>
      <c r="D51" s="90"/>
      <c r="E51" s="21"/>
      <c r="F51" s="22"/>
      <c r="G51" s="23"/>
      <c r="H51" s="23"/>
    </row>
    <row r="52" spans="1:8" x14ac:dyDescent="0.25">
      <c r="A52" s="5"/>
      <c r="B52" s="37"/>
      <c r="C52" s="8"/>
      <c r="D52" s="90"/>
      <c r="E52" s="21"/>
      <c r="F52" s="22"/>
      <c r="G52" s="23"/>
      <c r="H52" s="23"/>
    </row>
    <row r="53" spans="1:8" x14ac:dyDescent="0.25">
      <c r="A53" s="5"/>
      <c r="B53" s="37"/>
      <c r="C53" s="8"/>
      <c r="D53" s="90"/>
      <c r="E53" s="21"/>
      <c r="F53" s="5"/>
    </row>
    <row r="54" spans="1:8" x14ac:dyDescent="0.2">
      <c r="A54" s="25" t="s">
        <v>24</v>
      </c>
      <c r="B54" s="43">
        <f>SUBTOTAL(109,TabelaMEE2.3[Strani])</f>
        <v>0</v>
      </c>
      <c r="C54" s="43">
        <f>SUBTOTAL(103,TabelaMEE2.3[Naslov])</f>
        <v>0</v>
      </c>
      <c r="D54" s="89"/>
      <c r="E54" s="21"/>
      <c r="F54" s="16"/>
    </row>
    <row r="55" spans="1:8" x14ac:dyDescent="0.25">
      <c r="A55" s="19"/>
      <c r="B55" s="20"/>
      <c r="C55" s="19"/>
      <c r="D55" s="21"/>
      <c r="E55" s="21"/>
    </row>
    <row r="56" spans="1:8" x14ac:dyDescent="0.25">
      <c r="A56" s="10" t="s">
        <v>59</v>
      </c>
      <c r="B56" s="20"/>
      <c r="C56" s="19"/>
      <c r="D56" s="21"/>
      <c r="E56" s="21"/>
    </row>
    <row r="57" spans="1:8" ht="13.5" thickBot="1" x14ac:dyDescent="0.3">
      <c r="A57" s="59" t="s">
        <v>60</v>
      </c>
      <c r="B57" s="59"/>
      <c r="C57" s="59"/>
      <c r="D57" s="22"/>
      <c r="E57" s="22"/>
    </row>
    <row r="58" spans="1:8" ht="13.5" thickBot="1" x14ac:dyDescent="0.3">
      <c r="A58" s="66" t="s">
        <v>16</v>
      </c>
      <c r="B58" s="67" t="s">
        <v>17</v>
      </c>
      <c r="C58" s="67" t="s">
        <v>18</v>
      </c>
      <c r="D58" s="88" t="s">
        <v>2694</v>
      </c>
      <c r="E58" s="22"/>
    </row>
    <row r="59" spans="1:8" x14ac:dyDescent="0.25">
      <c r="A59" s="45"/>
      <c r="B59" s="42"/>
      <c r="C59" s="32"/>
      <c r="D59" s="90"/>
      <c r="E59" s="22"/>
    </row>
    <row r="60" spans="1:8" x14ac:dyDescent="0.25">
      <c r="A60" s="45"/>
      <c r="B60" s="42"/>
      <c r="C60" s="32"/>
      <c r="D60" s="90"/>
      <c r="E60" s="22"/>
      <c r="F60" s="16"/>
    </row>
    <row r="61" spans="1:8" x14ac:dyDescent="0.25">
      <c r="A61" s="45"/>
      <c r="B61" s="42"/>
      <c r="C61" s="32"/>
      <c r="D61" s="90"/>
      <c r="E61" s="22"/>
      <c r="F61" s="16"/>
    </row>
    <row r="62" spans="1:8" x14ac:dyDescent="0.2">
      <c r="A62" s="25" t="s">
        <v>24</v>
      </c>
      <c r="B62" s="43">
        <f>SUBTOTAL(109,TabelaMEE3.1[Strani])</f>
        <v>0</v>
      </c>
      <c r="C62" s="43">
        <f>SUBTOTAL(103,TabelaMEE3.1[Naslov])</f>
        <v>0</v>
      </c>
      <c r="D62" s="89"/>
      <c r="E62" s="22"/>
    </row>
    <row r="63" spans="1:8" x14ac:dyDescent="0.25">
      <c r="A63" s="25"/>
      <c r="B63" s="25"/>
      <c r="C63" s="26"/>
      <c r="D63" s="22"/>
      <c r="E63" s="22"/>
    </row>
    <row r="64" spans="1:8" ht="13.5" thickBot="1" x14ac:dyDescent="0.3">
      <c r="A64" s="58" t="s">
        <v>324</v>
      </c>
      <c r="B64" s="58"/>
      <c r="C64" s="58"/>
      <c r="D64" s="58"/>
      <c r="E64" s="5"/>
    </row>
    <row r="65" spans="1:6" ht="13.5" thickBot="1" x14ac:dyDescent="0.3">
      <c r="A65" s="66" t="s">
        <v>16</v>
      </c>
      <c r="B65" s="67" t="s">
        <v>17</v>
      </c>
      <c r="C65" s="67" t="s">
        <v>18</v>
      </c>
      <c r="D65" s="88" t="s">
        <v>2694</v>
      </c>
      <c r="E65" s="16"/>
    </row>
    <row r="66" spans="1:6" x14ac:dyDescent="0.25">
      <c r="A66" s="45"/>
      <c r="B66" s="42"/>
      <c r="C66" s="32"/>
      <c r="D66" s="90"/>
      <c r="E66" s="16"/>
    </row>
    <row r="67" spans="1:6" x14ac:dyDescent="0.25">
      <c r="A67" s="45"/>
      <c r="B67" s="42"/>
      <c r="C67" s="32"/>
      <c r="D67" s="90"/>
      <c r="E67" s="16"/>
      <c r="F67" s="5"/>
    </row>
    <row r="68" spans="1:6" x14ac:dyDescent="0.25">
      <c r="A68" s="45"/>
      <c r="B68" s="42"/>
      <c r="C68" s="32"/>
      <c r="D68" s="90"/>
      <c r="E68" s="16"/>
    </row>
    <row r="69" spans="1:6" x14ac:dyDescent="0.2">
      <c r="A69" s="25" t="s">
        <v>24</v>
      </c>
      <c r="B69" s="43">
        <f>SUBTOTAL(109,TabelaMEE3.2[Strani])</f>
        <v>0</v>
      </c>
      <c r="C69" s="43">
        <f>SUBTOTAL(103,TabelaMEE3.2[Naslov])</f>
        <v>0</v>
      </c>
      <c r="D69" s="89"/>
      <c r="E69" s="16"/>
    </row>
    <row r="70" spans="1:6" x14ac:dyDescent="0.25">
      <c r="A70" s="4"/>
      <c r="B70" s="4"/>
      <c r="C70" s="8"/>
      <c r="D70" s="5"/>
      <c r="E70" s="5"/>
    </row>
    <row r="71" spans="1:6" ht="13.5" thickBot="1" x14ac:dyDescent="0.3">
      <c r="A71" s="60" t="s">
        <v>215</v>
      </c>
      <c r="B71" s="60"/>
      <c r="C71" s="60"/>
      <c r="D71" s="60"/>
      <c r="E71" s="60"/>
    </row>
    <row r="72" spans="1:6" ht="13.5" thickBot="1" x14ac:dyDescent="0.3">
      <c r="A72" s="67" t="s">
        <v>22</v>
      </c>
      <c r="B72" s="67" t="s">
        <v>65</v>
      </c>
      <c r="C72" s="66" t="s">
        <v>2797</v>
      </c>
      <c r="D72" s="93" t="s">
        <v>2694</v>
      </c>
    </row>
    <row r="73" spans="1:6" ht="24" x14ac:dyDescent="0.25">
      <c r="A73" s="45"/>
      <c r="B73" s="32" t="s">
        <v>2736</v>
      </c>
      <c r="C73" s="42" t="s">
        <v>2741</v>
      </c>
      <c r="D73" s="90"/>
    </row>
    <row r="74" spans="1:6" ht="48" x14ac:dyDescent="0.25">
      <c r="A74" s="45"/>
      <c r="B74" s="32" t="s">
        <v>2738</v>
      </c>
      <c r="C74" s="42" t="s">
        <v>2742</v>
      </c>
      <c r="D74" s="90"/>
    </row>
    <row r="75" spans="1:6" ht="24" x14ac:dyDescent="0.25">
      <c r="A75" s="45"/>
      <c r="B75" s="32" t="s">
        <v>1431</v>
      </c>
      <c r="C75" s="42" t="s">
        <v>2743</v>
      </c>
      <c r="D75" s="90"/>
    </row>
    <row r="76" spans="1:6" x14ac:dyDescent="0.25">
      <c r="A76" s="45"/>
      <c r="B76" s="32" t="s">
        <v>2737</v>
      </c>
      <c r="C76" s="42" t="s">
        <v>2744</v>
      </c>
      <c r="D76" s="90"/>
    </row>
    <row r="77" spans="1:6" ht="36" x14ac:dyDescent="0.25">
      <c r="A77" s="45"/>
      <c r="B77" s="32" t="s">
        <v>2740</v>
      </c>
      <c r="C77" s="42" t="s">
        <v>2748</v>
      </c>
      <c r="D77" s="90"/>
    </row>
    <row r="78" spans="1:6" x14ac:dyDescent="0.25">
      <c r="A78" s="45"/>
      <c r="B78" s="32" t="s">
        <v>2735</v>
      </c>
      <c r="C78" s="42" t="s">
        <v>2745</v>
      </c>
      <c r="D78" s="90"/>
    </row>
    <row r="79" spans="1:6" ht="24" x14ac:dyDescent="0.25">
      <c r="A79" s="45"/>
      <c r="B79" s="32" t="s">
        <v>2739</v>
      </c>
      <c r="C79" s="42" t="s">
        <v>2746</v>
      </c>
      <c r="D79" s="90"/>
    </row>
    <row r="80" spans="1:6" x14ac:dyDescent="0.25">
      <c r="A80" s="45"/>
      <c r="B80" s="32" t="s">
        <v>1432</v>
      </c>
      <c r="C80" s="42" t="s">
        <v>2747</v>
      </c>
      <c r="D80" s="90"/>
    </row>
    <row r="81" spans="1:4" x14ac:dyDescent="0.2">
      <c r="A81" s="30" t="s">
        <v>24</v>
      </c>
      <c r="B81" s="30">
        <f>SUBTOTAL(103,TabelaMEE4[TDT])</f>
        <v>8</v>
      </c>
      <c r="C81" s="30"/>
      <c r="D81" s="92"/>
    </row>
    <row r="82" spans="1:4" x14ac:dyDescent="0.25">
      <c r="A82" s="25"/>
      <c r="B82" s="27"/>
      <c r="C82" s="28"/>
    </row>
  </sheetData>
  <mergeCells count="15">
    <mergeCell ref="G18:H18"/>
    <mergeCell ref="A18:B18"/>
    <mergeCell ref="A19:B19"/>
    <mergeCell ref="A6:B6"/>
    <mergeCell ref="A7:B7"/>
    <mergeCell ref="A8:B8"/>
    <mergeCell ref="A10:C10"/>
    <mergeCell ref="C11:E11"/>
    <mergeCell ref="G12:H12"/>
    <mergeCell ref="A5:B5"/>
    <mergeCell ref="C1:E1"/>
    <mergeCell ref="A2:B2"/>
    <mergeCell ref="C2:E2"/>
    <mergeCell ref="A3:B3"/>
    <mergeCell ref="A4:B4"/>
  </mergeCells>
  <dataValidations count="7">
    <dataValidation type="list" allowBlank="1" showInputMessage="1" promptTitle="Izberi iz seznama" prompt="Iz spodnjega seznama izberi tujo organizacijo kateri pripada TDT" sqref="A14:A15" xr:uid="{E9C71D3C-196B-43FE-A657-AE7CA7928D4B}">
      <formula1>Organizacije</formula1>
    </dataValidation>
    <dataValidation type="list" allowBlank="1" showInputMessage="1" showErrorMessage="1" promptTitle="Izberi iz seznama" prompt="Izberi trenutni status članstva znortaj tujega TDT" sqref="D14:D15" xr:uid="{FFA46FC7-0BDE-4981-B4C8-33C8AAD2BA95}">
      <formula1>Status</formula1>
    </dataValidation>
    <dataValidation allowBlank="1" showInputMessage="1" promptTitle="Vnesi datum" prompt="Vnesi datum zadnje spremembe statusa članstva TDT" sqref="E14:E15" xr:uid="{FED77675-1BD5-4DCB-A3D7-799AD5780898}"/>
    <dataValidation allowBlank="1" showInputMessage="1" showErrorMessage="1" promptTitle="Vnesi naslov tujega TDT" prompt="Vnesi originalni naslov tujega TDT" sqref="C14:C15" xr:uid="{5D5062ED-5811-4244-8A3D-ABC598F9AE7A}"/>
    <dataValidation allowBlank="1" showInputMessage="1" showErrorMessage="1" promptTitle="Vnesi oznako" prompt="Vnesi oznako Evropskega, mednarodnega ali Slovenskega TC, SC ali WG" sqref="B73:B80" xr:uid="{6FBEB8C3-C194-4FA3-93B8-2B1AEBB29755}"/>
    <dataValidation allowBlank="1" showInputMessage="1" showErrorMessage="1" promptTitle="Vnesi ime " prompt="Vpiši ime in priimek strokovnjaka oziroma TS" sqref="A73:A80" xr:uid="{669A9F3D-69FA-4AA6-A856-9BB5912EE2F4}"/>
    <dataValidation allowBlank="1" showInputMessage="1" showErrorMessage="1" promptTitle="Vnesi ime TDT" prompt="Vnesi celotno ime tujega TDT" sqref="C73:C80" xr:uid="{DA06531F-67F2-4618-BD33-834B7CDD09E3}"/>
  </dataValidations>
  <pageMargins left="0.25" right="0.25" top="0.25" bottom="0.25" header="0.5" footer="0.5"/>
  <pageSetup paperSize="9" orientation="landscape" r:id="rId1"/>
  <headerFooter alignWithMargins="0">
    <oddFooter>&amp;L&amp;C&amp;R</oddFooter>
  </headerFooter>
  <drawing r:id="rId2"/>
  <tableParts count="7">
    <tablePart r:id="rId3"/>
    <tablePart r:id="rId4"/>
    <tablePart r:id="rId5"/>
    <tablePart r:id="rId6"/>
    <tablePart r:id="rId7"/>
    <tablePart r:id="rId8"/>
    <tablePart r:id="rId9"/>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602C8-94AC-4F19-9731-16E1CE12EF9A}">
  <sheetPr>
    <outlinePr summaryBelow="0" summaryRight="0"/>
  </sheetPr>
  <dimension ref="A1:M243"/>
  <sheetViews>
    <sheetView showGridLines="0" zoomScaleNormal="100" workbookViewId="0">
      <pane ySplit="1" topLeftCell="A222" activePane="bottomLeft" state="frozenSplit"/>
      <selection activeCell="A31" sqref="A31"/>
      <selection pane="bottomLeft" activeCell="A242" sqref="A242"/>
    </sheetView>
  </sheetViews>
  <sheetFormatPr defaultColWidth="9.140625" defaultRowHeight="11.25" x14ac:dyDescent="0.25"/>
  <cols>
    <col min="1" max="1" width="23.140625" style="20" customWidth="1"/>
    <col min="2" max="2" width="18.28515625" style="20" customWidth="1"/>
    <col min="3" max="3" width="38.7109375" style="20" customWidth="1"/>
    <col min="4" max="4" width="14.140625" style="20" bestFit="1" customWidth="1"/>
    <col min="5" max="5" width="43.7109375" style="20" customWidth="1"/>
    <col min="6" max="8" width="11.5703125" style="20" customWidth="1"/>
    <col min="9" max="9" width="3.5703125" style="20" customWidth="1"/>
    <col min="10" max="16384" width="9.140625" style="20"/>
  </cols>
  <sheetData>
    <row r="1" spans="1:13" ht="18.75" customHeight="1" x14ac:dyDescent="0.25">
      <c r="A1" s="107"/>
      <c r="B1" s="156"/>
      <c r="C1" s="316" t="s">
        <v>0</v>
      </c>
      <c r="D1" s="316"/>
      <c r="E1" s="316"/>
      <c r="F1" s="156"/>
      <c r="G1" s="107"/>
      <c r="H1" s="107"/>
    </row>
    <row r="2" spans="1:13" ht="13.5" customHeight="1" x14ac:dyDescent="0.25">
      <c r="A2" s="315" t="s">
        <v>1</v>
      </c>
      <c r="B2" s="315"/>
      <c r="C2" s="317" t="s">
        <v>1434</v>
      </c>
      <c r="D2" s="317"/>
      <c r="E2" s="317"/>
      <c r="F2" s="107"/>
      <c r="G2" s="107"/>
      <c r="H2" s="107"/>
    </row>
    <row r="3" spans="1:13" x14ac:dyDescent="0.25">
      <c r="A3" s="315" t="s">
        <v>2</v>
      </c>
      <c r="B3" s="315"/>
      <c r="C3" s="107" t="s">
        <v>96</v>
      </c>
      <c r="D3" s="107"/>
      <c r="E3" s="107"/>
      <c r="F3" s="107"/>
      <c r="G3" s="107"/>
      <c r="H3" s="107"/>
    </row>
    <row r="4" spans="1:13" x14ac:dyDescent="0.25">
      <c r="A4" s="315" t="s">
        <v>3</v>
      </c>
      <c r="B4" s="315"/>
      <c r="C4" s="107" t="s">
        <v>1433</v>
      </c>
      <c r="D4" s="107"/>
      <c r="E4" s="107"/>
      <c r="F4" s="107"/>
      <c r="G4" s="107"/>
      <c r="H4" s="107"/>
      <c r="J4" s="158"/>
      <c r="K4" s="19"/>
      <c r="L4" s="19"/>
      <c r="M4" s="19"/>
    </row>
    <row r="5" spans="1:13" x14ac:dyDescent="0.25">
      <c r="A5" s="315" t="s">
        <v>4</v>
      </c>
      <c r="B5" s="315"/>
      <c r="C5" s="159">
        <v>6</v>
      </c>
      <c r="D5" s="107"/>
      <c r="E5" s="107"/>
      <c r="F5" s="107"/>
      <c r="G5" s="107"/>
      <c r="H5" s="107"/>
      <c r="J5" s="158"/>
    </row>
    <row r="6" spans="1:13" x14ac:dyDescent="0.25">
      <c r="A6" s="315" t="s">
        <v>5</v>
      </c>
      <c r="B6" s="315"/>
      <c r="C6" s="159">
        <v>9</v>
      </c>
      <c r="D6" s="107"/>
      <c r="E6" s="107"/>
      <c r="F6" s="107"/>
      <c r="G6" s="107"/>
      <c r="H6" s="107"/>
    </row>
    <row r="7" spans="1:13" x14ac:dyDescent="0.25">
      <c r="A7" s="321" t="s">
        <v>62</v>
      </c>
      <c r="B7" s="321"/>
      <c r="C7" s="159">
        <v>1</v>
      </c>
      <c r="D7" s="107"/>
      <c r="E7" s="107"/>
      <c r="F7" s="107"/>
      <c r="G7" s="107"/>
      <c r="H7" s="107"/>
    </row>
    <row r="8" spans="1:13" x14ac:dyDescent="0.25">
      <c r="A8" s="321" t="s">
        <v>23</v>
      </c>
      <c r="B8" s="321"/>
      <c r="C8" s="159"/>
      <c r="D8" s="107"/>
      <c r="E8" s="107"/>
      <c r="F8" s="107"/>
      <c r="G8" s="107"/>
      <c r="H8" s="107"/>
    </row>
    <row r="9" spans="1:13" x14ac:dyDescent="0.25">
      <c r="A9" s="11"/>
      <c r="B9" s="11"/>
      <c r="C9" s="159"/>
      <c r="D9" s="107"/>
      <c r="E9" s="107"/>
      <c r="F9" s="107"/>
      <c r="G9" s="107"/>
      <c r="H9" s="107"/>
    </row>
    <row r="10" spans="1:13" x14ac:dyDescent="0.25">
      <c r="A10" s="322" t="s">
        <v>6</v>
      </c>
      <c r="B10" s="322"/>
      <c r="C10" s="322"/>
      <c r="D10" s="160"/>
      <c r="E10" s="11"/>
      <c r="F10" s="160"/>
      <c r="G10" s="107"/>
      <c r="H10" s="107"/>
    </row>
    <row r="11" spans="1:13" s="19" customFormat="1" ht="27.75" customHeight="1" x14ac:dyDescent="0.25">
      <c r="A11" s="11" t="s">
        <v>7</v>
      </c>
      <c r="B11" s="11"/>
      <c r="C11" s="323" t="s">
        <v>1816</v>
      </c>
      <c r="D11" s="323"/>
      <c r="E11" s="323"/>
      <c r="F11" s="11"/>
      <c r="G11" s="11"/>
      <c r="H11" s="11"/>
    </row>
    <row r="12" spans="1:13" ht="12.75" customHeight="1" x14ac:dyDescent="0.25">
      <c r="A12" s="162" t="s">
        <v>8</v>
      </c>
      <c r="B12" s="108"/>
      <c r="C12" s="108"/>
      <c r="D12" s="108"/>
      <c r="E12" s="108"/>
      <c r="F12" s="108"/>
      <c r="G12" s="318"/>
      <c r="H12" s="318"/>
    </row>
    <row r="13" spans="1:13" s="19" customFormat="1" x14ac:dyDescent="0.25">
      <c r="A13" s="113" t="s">
        <v>9</v>
      </c>
      <c r="B13" s="164" t="s">
        <v>63</v>
      </c>
      <c r="C13" s="113" t="s">
        <v>64</v>
      </c>
      <c r="D13" s="117" t="s">
        <v>10</v>
      </c>
      <c r="E13" s="113" t="s">
        <v>30</v>
      </c>
      <c r="F13" s="11"/>
    </row>
    <row r="14" spans="1:13" x14ac:dyDescent="0.25">
      <c r="A14" s="165" t="s">
        <v>26</v>
      </c>
      <c r="B14" s="166" t="s">
        <v>1454</v>
      </c>
      <c r="C14" s="167" t="s">
        <v>1437</v>
      </c>
      <c r="D14" s="168" t="s">
        <v>39</v>
      </c>
      <c r="E14" s="114">
        <v>38264</v>
      </c>
      <c r="F14" s="12"/>
    </row>
    <row r="15" spans="1:13" x14ac:dyDescent="0.25">
      <c r="A15" s="165" t="s">
        <v>26</v>
      </c>
      <c r="B15" s="169" t="s">
        <v>1455</v>
      </c>
      <c r="C15" s="167" t="s">
        <v>1438</v>
      </c>
      <c r="D15" s="168" t="s">
        <v>39</v>
      </c>
      <c r="E15" s="114">
        <v>34669</v>
      </c>
      <c r="F15" s="12"/>
    </row>
    <row r="16" spans="1:13" ht="22.5" x14ac:dyDescent="0.25">
      <c r="A16" s="165" t="s">
        <v>26</v>
      </c>
      <c r="B16" s="169" t="s">
        <v>1456</v>
      </c>
      <c r="C16" s="167" t="s">
        <v>1439</v>
      </c>
      <c r="D16" s="168" t="s">
        <v>39</v>
      </c>
      <c r="E16" s="114">
        <v>37987</v>
      </c>
      <c r="F16" s="107"/>
    </row>
    <row r="17" spans="1:9" ht="22.5" x14ac:dyDescent="0.25">
      <c r="A17" s="165" t="s">
        <v>26</v>
      </c>
      <c r="B17" s="20" t="s">
        <v>1457</v>
      </c>
      <c r="C17" s="167" t="s">
        <v>1440</v>
      </c>
      <c r="D17" s="168" t="s">
        <v>39</v>
      </c>
      <c r="E17" s="114">
        <v>39321</v>
      </c>
      <c r="F17" s="107"/>
    </row>
    <row r="18" spans="1:9" ht="22.5" x14ac:dyDescent="0.25">
      <c r="A18" s="165" t="s">
        <v>26</v>
      </c>
      <c r="B18" s="170" t="s">
        <v>1458</v>
      </c>
      <c r="C18" s="167" t="s">
        <v>1441</v>
      </c>
      <c r="D18" s="168" t="s">
        <v>39</v>
      </c>
      <c r="E18" s="114">
        <v>41299</v>
      </c>
      <c r="F18" s="108"/>
      <c r="G18" s="318"/>
      <c r="H18" s="318"/>
    </row>
    <row r="19" spans="1:9" s="19" customFormat="1" ht="33.75" x14ac:dyDescent="0.25">
      <c r="A19" s="165" t="s">
        <v>26</v>
      </c>
      <c r="B19" s="170" t="s">
        <v>1459</v>
      </c>
      <c r="C19" s="167" t="s">
        <v>1442</v>
      </c>
      <c r="D19" s="168" t="s">
        <v>39</v>
      </c>
      <c r="E19" s="114">
        <v>40520</v>
      </c>
      <c r="G19" s="15"/>
      <c r="H19" s="15"/>
      <c r="I19" s="15"/>
    </row>
    <row r="20" spans="1:9" x14ac:dyDescent="0.25">
      <c r="A20" s="165" t="s">
        <v>27</v>
      </c>
      <c r="B20" s="170" t="s">
        <v>1460</v>
      </c>
      <c r="C20" s="167" t="s">
        <v>1435</v>
      </c>
      <c r="D20" s="168" t="s">
        <v>39</v>
      </c>
      <c r="E20" s="114">
        <v>38040</v>
      </c>
      <c r="F20" s="161"/>
      <c r="G20" s="171"/>
    </row>
    <row r="21" spans="1:9" x14ac:dyDescent="0.25">
      <c r="A21" s="165" t="s">
        <v>27</v>
      </c>
      <c r="B21" s="170" t="s">
        <v>1461</v>
      </c>
      <c r="C21" s="167" t="s">
        <v>1443</v>
      </c>
      <c r="D21" s="168" t="s">
        <v>40</v>
      </c>
      <c r="E21" s="114">
        <v>38040</v>
      </c>
      <c r="F21" s="161"/>
      <c r="G21" s="171"/>
    </row>
    <row r="22" spans="1:9" s="172" customFormat="1" ht="22.5" x14ac:dyDescent="0.25">
      <c r="A22" s="165" t="s">
        <v>27</v>
      </c>
      <c r="B22" s="170" t="s">
        <v>1462</v>
      </c>
      <c r="C22" s="167" t="s">
        <v>1444</v>
      </c>
      <c r="D22" s="168" t="s">
        <v>40</v>
      </c>
      <c r="E22" s="114">
        <v>38040</v>
      </c>
      <c r="F22" s="161"/>
      <c r="G22" s="163"/>
    </row>
    <row r="23" spans="1:9" ht="22.5" x14ac:dyDescent="0.25">
      <c r="A23" s="165" t="s">
        <v>27</v>
      </c>
      <c r="B23" s="170" t="s">
        <v>1463</v>
      </c>
      <c r="C23" s="167" t="s">
        <v>1445</v>
      </c>
      <c r="D23" s="168" t="s">
        <v>40</v>
      </c>
      <c r="E23" s="114">
        <v>42736</v>
      </c>
      <c r="F23" s="161"/>
      <c r="G23" s="171"/>
    </row>
    <row r="24" spans="1:9" x14ac:dyDescent="0.25">
      <c r="A24" s="165" t="s">
        <v>27</v>
      </c>
      <c r="B24" s="170" t="s">
        <v>1464</v>
      </c>
      <c r="C24" s="167" t="s">
        <v>1446</v>
      </c>
      <c r="D24" s="168" t="s">
        <v>40</v>
      </c>
      <c r="E24" s="114">
        <v>38040</v>
      </c>
      <c r="F24" s="161"/>
      <c r="G24" s="171"/>
    </row>
    <row r="25" spans="1:9" ht="22.5" x14ac:dyDescent="0.25">
      <c r="A25" s="165" t="s">
        <v>27</v>
      </c>
      <c r="B25" s="170" t="s">
        <v>1465</v>
      </c>
      <c r="C25" s="167" t="s">
        <v>1447</v>
      </c>
      <c r="D25" s="168" t="s">
        <v>40</v>
      </c>
      <c r="E25" s="114">
        <v>34669</v>
      </c>
      <c r="F25" s="161"/>
      <c r="G25" s="171"/>
    </row>
    <row r="26" spans="1:9" ht="22.5" x14ac:dyDescent="0.25">
      <c r="A26" s="165" t="s">
        <v>27</v>
      </c>
      <c r="B26" s="170" t="s">
        <v>1466</v>
      </c>
      <c r="C26" s="167" t="s">
        <v>1448</v>
      </c>
      <c r="D26" s="168" t="s">
        <v>40</v>
      </c>
      <c r="E26" s="114">
        <v>37092</v>
      </c>
      <c r="F26" s="161"/>
      <c r="G26" s="171"/>
    </row>
    <row r="27" spans="1:9" x14ac:dyDescent="0.25">
      <c r="A27" s="165" t="s">
        <v>27</v>
      </c>
      <c r="B27" s="170" t="s">
        <v>1467</v>
      </c>
      <c r="C27" s="167" t="s">
        <v>1449</v>
      </c>
      <c r="D27" s="168" t="s">
        <v>40</v>
      </c>
      <c r="E27" s="114">
        <v>39321</v>
      </c>
      <c r="F27" s="161"/>
      <c r="G27" s="171"/>
    </row>
    <row r="28" spans="1:9" s="19" customFormat="1" x14ac:dyDescent="0.25">
      <c r="A28" s="165" t="s">
        <v>27</v>
      </c>
      <c r="B28" s="170" t="s">
        <v>1468</v>
      </c>
      <c r="C28" s="167" t="s">
        <v>1450</v>
      </c>
      <c r="D28" s="168" t="s">
        <v>40</v>
      </c>
      <c r="E28" s="114">
        <v>39321</v>
      </c>
      <c r="F28" s="11"/>
      <c r="G28" s="11"/>
      <c r="H28" s="11"/>
    </row>
    <row r="29" spans="1:9" x14ac:dyDescent="0.25">
      <c r="A29" s="165" t="s">
        <v>27</v>
      </c>
      <c r="B29" s="170" t="s">
        <v>1469</v>
      </c>
      <c r="C29" s="167" t="s">
        <v>1451</v>
      </c>
      <c r="D29" s="168" t="s">
        <v>40</v>
      </c>
      <c r="E29" s="114">
        <v>39321</v>
      </c>
      <c r="F29" s="11"/>
    </row>
    <row r="30" spans="1:9" x14ac:dyDescent="0.25">
      <c r="A30" s="165" t="s">
        <v>27</v>
      </c>
      <c r="B30" s="170" t="s">
        <v>1470</v>
      </c>
      <c r="C30" s="167" t="s">
        <v>1453</v>
      </c>
      <c r="D30" s="168" t="s">
        <v>40</v>
      </c>
      <c r="E30" s="114">
        <v>39321</v>
      </c>
    </row>
    <row r="31" spans="1:9" ht="22.5" x14ac:dyDescent="0.25">
      <c r="A31" s="165" t="s">
        <v>27</v>
      </c>
      <c r="B31" s="170" t="s">
        <v>1471</v>
      </c>
      <c r="C31" s="167" t="s">
        <v>1452</v>
      </c>
      <c r="D31" s="168" t="s">
        <v>39</v>
      </c>
      <c r="E31" s="114">
        <v>38377</v>
      </c>
    </row>
    <row r="32" spans="1:9" ht="45" x14ac:dyDescent="0.25">
      <c r="A32" s="165" t="s">
        <v>27</v>
      </c>
      <c r="B32" s="170" t="s">
        <v>1472</v>
      </c>
      <c r="C32" s="167" t="s">
        <v>1436</v>
      </c>
      <c r="D32" s="168" t="s">
        <v>39</v>
      </c>
      <c r="E32" s="114">
        <v>42702</v>
      </c>
    </row>
    <row r="33" spans="1:8" x14ac:dyDescent="0.25">
      <c r="A33" s="173" t="s">
        <v>24</v>
      </c>
      <c r="B33" s="174">
        <f>SUBTOTAL(103,TabelaMOV1[Oznaka tujega TC, SC])</f>
        <v>19</v>
      </c>
      <c r="C33" s="170"/>
      <c r="D33" s="170"/>
      <c r="E33" s="115"/>
    </row>
    <row r="34" spans="1:8" x14ac:dyDescent="0.25">
      <c r="A34" s="175"/>
      <c r="B34" s="176"/>
      <c r="C34" s="170"/>
      <c r="D34" s="170"/>
      <c r="E34" s="116"/>
    </row>
    <row r="35" spans="1:8" x14ac:dyDescent="0.25">
      <c r="A35" s="319" t="s">
        <v>58</v>
      </c>
      <c r="B35" s="319"/>
      <c r="C35" s="177"/>
      <c r="D35" s="177"/>
      <c r="E35" s="117"/>
    </row>
    <row r="36" spans="1:8" x14ac:dyDescent="0.25">
      <c r="A36" s="320" t="s">
        <v>11</v>
      </c>
      <c r="B36" s="320"/>
      <c r="C36" s="11"/>
      <c r="D36" s="11"/>
      <c r="E36" s="11"/>
    </row>
    <row r="37" spans="1:8" x14ac:dyDescent="0.25">
      <c r="A37" s="157" t="s">
        <v>5155</v>
      </c>
      <c r="B37" s="157"/>
      <c r="C37" s="157"/>
      <c r="D37" s="157"/>
      <c r="E37" s="107"/>
      <c r="F37" s="11"/>
    </row>
    <row r="38" spans="1:8" x14ac:dyDescent="0.25">
      <c r="A38" s="109" t="s">
        <v>2690</v>
      </c>
      <c r="B38" s="109" t="s">
        <v>2691</v>
      </c>
      <c r="C38" s="109" t="s">
        <v>16</v>
      </c>
      <c r="D38" s="109" t="s">
        <v>57</v>
      </c>
      <c r="E38" s="109" t="s">
        <v>18</v>
      </c>
      <c r="F38" s="11"/>
    </row>
    <row r="39" spans="1:8" ht="22.5" x14ac:dyDescent="0.2">
      <c r="A39" s="118" t="s">
        <v>1787</v>
      </c>
      <c r="B39" s="154" t="s">
        <v>1498</v>
      </c>
      <c r="C39" s="154" t="s">
        <v>1497</v>
      </c>
      <c r="D39" s="154" t="s">
        <v>32</v>
      </c>
      <c r="E39" s="155" t="s">
        <v>1696</v>
      </c>
      <c r="F39" s="21"/>
      <c r="G39" s="21"/>
      <c r="H39" s="21"/>
    </row>
    <row r="40" spans="1:8" ht="22.5" x14ac:dyDescent="0.2">
      <c r="A40" s="118" t="s">
        <v>1787</v>
      </c>
      <c r="B40" s="154" t="s">
        <v>1494</v>
      </c>
      <c r="C40" s="154" t="s">
        <v>1493</v>
      </c>
      <c r="D40" s="154" t="s">
        <v>32</v>
      </c>
      <c r="E40" s="155" t="s">
        <v>1693</v>
      </c>
      <c r="F40" s="21"/>
      <c r="G40" s="21"/>
      <c r="H40" s="21"/>
    </row>
    <row r="41" spans="1:8" ht="22.5" x14ac:dyDescent="0.2">
      <c r="A41" s="118" t="s">
        <v>1787</v>
      </c>
      <c r="B41" s="154" t="s">
        <v>1477</v>
      </c>
      <c r="C41" s="154" t="s">
        <v>1476</v>
      </c>
      <c r="D41" s="154" t="s">
        <v>32</v>
      </c>
      <c r="E41" s="155" t="s">
        <v>1686</v>
      </c>
      <c r="F41" s="21"/>
      <c r="G41" s="21"/>
      <c r="H41" s="21"/>
    </row>
    <row r="42" spans="1:8" x14ac:dyDescent="0.2">
      <c r="A42" s="118" t="s">
        <v>1787</v>
      </c>
      <c r="B42" s="154" t="s">
        <v>2935</v>
      </c>
      <c r="C42" s="154" t="s">
        <v>2936</v>
      </c>
      <c r="D42" s="154" t="s">
        <v>32</v>
      </c>
      <c r="E42" s="155" t="s">
        <v>2942</v>
      </c>
      <c r="F42" s="21"/>
      <c r="G42" s="21"/>
      <c r="H42" s="21"/>
    </row>
    <row r="43" spans="1:8" ht="22.5" x14ac:dyDescent="0.2">
      <c r="A43" s="118" t="s">
        <v>1787</v>
      </c>
      <c r="B43" s="154" t="s">
        <v>1475</v>
      </c>
      <c r="C43" s="154" t="s">
        <v>1474</v>
      </c>
      <c r="D43" s="154" t="s">
        <v>32</v>
      </c>
      <c r="E43" s="155" t="s">
        <v>1685</v>
      </c>
      <c r="F43" s="21"/>
      <c r="G43" s="21"/>
      <c r="H43" s="21"/>
    </row>
    <row r="44" spans="1:8" ht="22.5" x14ac:dyDescent="0.2">
      <c r="A44" s="118" t="s">
        <v>1787</v>
      </c>
      <c r="B44" s="154" t="s">
        <v>1485</v>
      </c>
      <c r="C44" s="154" t="s">
        <v>1484</v>
      </c>
      <c r="D44" s="154" t="s">
        <v>32</v>
      </c>
      <c r="E44" s="155" t="s">
        <v>1689</v>
      </c>
      <c r="F44" s="21"/>
      <c r="G44" s="21"/>
      <c r="H44" s="21"/>
    </row>
    <row r="45" spans="1:8" ht="22.5" x14ac:dyDescent="0.2">
      <c r="A45" s="118" t="s">
        <v>1787</v>
      </c>
      <c r="B45" s="154" t="s">
        <v>1483</v>
      </c>
      <c r="C45" s="154" t="s">
        <v>1482</v>
      </c>
      <c r="D45" s="154" t="s">
        <v>32</v>
      </c>
      <c r="E45" s="155" t="s">
        <v>1688</v>
      </c>
      <c r="F45" s="112"/>
      <c r="G45" s="21"/>
      <c r="H45" s="21"/>
    </row>
    <row r="46" spans="1:8" ht="22.5" x14ac:dyDescent="0.2">
      <c r="A46" s="118" t="s">
        <v>1787</v>
      </c>
      <c r="B46" s="154" t="s">
        <v>1489</v>
      </c>
      <c r="C46" s="154" t="s">
        <v>1488</v>
      </c>
      <c r="D46" s="154" t="s">
        <v>32</v>
      </c>
      <c r="E46" s="155" t="s">
        <v>1691</v>
      </c>
      <c r="F46" s="112"/>
      <c r="G46" s="21"/>
      <c r="H46" s="21"/>
    </row>
    <row r="47" spans="1:8" ht="33.75" x14ac:dyDescent="0.2">
      <c r="A47" s="118" t="s">
        <v>1787</v>
      </c>
      <c r="B47" s="154" t="s">
        <v>1491</v>
      </c>
      <c r="C47" s="154" t="s">
        <v>1490</v>
      </c>
      <c r="D47" s="154" t="s">
        <v>32</v>
      </c>
      <c r="E47" s="155" t="s">
        <v>2943</v>
      </c>
      <c r="F47" s="112"/>
      <c r="G47" s="21"/>
      <c r="H47" s="21"/>
    </row>
    <row r="48" spans="1:8" ht="22.5" x14ac:dyDescent="0.2">
      <c r="A48" s="118" t="s">
        <v>1787</v>
      </c>
      <c r="B48" s="154" t="s">
        <v>1479</v>
      </c>
      <c r="C48" s="154" t="s">
        <v>1478</v>
      </c>
      <c r="D48" s="154" t="s">
        <v>32</v>
      </c>
      <c r="E48" s="155" t="s">
        <v>2944</v>
      </c>
      <c r="F48" s="112"/>
      <c r="G48" s="21"/>
      <c r="H48" s="21"/>
    </row>
    <row r="49" spans="1:8" ht="22.5" x14ac:dyDescent="0.2">
      <c r="A49" s="118" t="s">
        <v>1787</v>
      </c>
      <c r="B49" s="154" t="s">
        <v>1481</v>
      </c>
      <c r="C49" s="154" t="s">
        <v>1480</v>
      </c>
      <c r="D49" s="154" t="s">
        <v>32</v>
      </c>
      <c r="E49" s="155" t="s">
        <v>1687</v>
      </c>
      <c r="F49" s="112"/>
      <c r="G49" s="21"/>
      <c r="H49" s="21"/>
    </row>
    <row r="50" spans="1:8" ht="45" x14ac:dyDescent="0.2">
      <c r="A50" s="118" t="s">
        <v>1787</v>
      </c>
      <c r="B50" s="154" t="s">
        <v>1496</v>
      </c>
      <c r="C50" s="154" t="s">
        <v>1478</v>
      </c>
      <c r="D50" s="154" t="s">
        <v>32</v>
      </c>
      <c r="E50" s="155" t="s">
        <v>1695</v>
      </c>
      <c r="F50" s="112"/>
      <c r="G50" s="21"/>
      <c r="H50" s="21"/>
    </row>
    <row r="51" spans="1:8" ht="33.75" x14ac:dyDescent="0.2">
      <c r="A51" s="118" t="s">
        <v>1787</v>
      </c>
      <c r="B51" s="154" t="s">
        <v>1504</v>
      </c>
      <c r="C51" s="154" t="s">
        <v>1503</v>
      </c>
      <c r="D51" s="154" t="s">
        <v>139</v>
      </c>
      <c r="E51" s="155" t="s">
        <v>2945</v>
      </c>
      <c r="F51" s="112"/>
      <c r="G51" s="21"/>
      <c r="H51" s="21"/>
    </row>
    <row r="52" spans="1:8" ht="22.5" x14ac:dyDescent="0.2">
      <c r="A52" s="118" t="s">
        <v>1787</v>
      </c>
      <c r="B52" s="154" t="s">
        <v>1486</v>
      </c>
      <c r="C52" s="154" t="s">
        <v>2937</v>
      </c>
      <c r="D52" s="154" t="s">
        <v>139</v>
      </c>
      <c r="E52" s="155" t="s">
        <v>1690</v>
      </c>
      <c r="F52" s="112"/>
      <c r="G52" s="21"/>
      <c r="H52" s="21"/>
    </row>
    <row r="53" spans="1:8" ht="22.5" x14ac:dyDescent="0.2">
      <c r="A53" s="118" t="s">
        <v>1787</v>
      </c>
      <c r="B53" s="154" t="s">
        <v>1502</v>
      </c>
      <c r="C53" s="154" t="s">
        <v>1501</v>
      </c>
      <c r="D53" s="154" t="s">
        <v>139</v>
      </c>
      <c r="E53" s="155" t="s">
        <v>1685</v>
      </c>
      <c r="F53" s="107"/>
    </row>
    <row r="54" spans="1:8" ht="45" x14ac:dyDescent="0.2">
      <c r="A54" s="118" t="s">
        <v>1787</v>
      </c>
      <c r="B54" s="154" t="s">
        <v>1473</v>
      </c>
      <c r="C54" s="154" t="s">
        <v>2938</v>
      </c>
      <c r="D54" s="154" t="s">
        <v>45</v>
      </c>
      <c r="E54" s="155" t="s">
        <v>2946</v>
      </c>
      <c r="F54" s="11"/>
    </row>
    <row r="55" spans="1:8" ht="22.5" x14ac:dyDescent="0.2">
      <c r="A55" s="118" t="s">
        <v>1787</v>
      </c>
      <c r="B55" s="154" t="s">
        <v>1500</v>
      </c>
      <c r="C55" s="154" t="s">
        <v>1499</v>
      </c>
      <c r="D55" s="154" t="s">
        <v>139</v>
      </c>
      <c r="E55" s="155" t="s">
        <v>2947</v>
      </c>
    </row>
    <row r="56" spans="1:8" ht="22.5" x14ac:dyDescent="0.2">
      <c r="A56" s="118" t="s">
        <v>1787</v>
      </c>
      <c r="B56" s="154" t="s">
        <v>1495</v>
      </c>
      <c r="C56" s="154" t="s">
        <v>2939</v>
      </c>
      <c r="D56" s="154" t="s">
        <v>139</v>
      </c>
      <c r="E56" s="155" t="s">
        <v>1694</v>
      </c>
    </row>
    <row r="57" spans="1:8" x14ac:dyDescent="0.2">
      <c r="A57" s="118" t="s">
        <v>1787</v>
      </c>
      <c r="B57" s="154" t="s">
        <v>1492</v>
      </c>
      <c r="C57" s="154" t="s">
        <v>2940</v>
      </c>
      <c r="D57" s="154" t="s">
        <v>139</v>
      </c>
      <c r="E57" s="155" t="s">
        <v>1692</v>
      </c>
    </row>
    <row r="58" spans="1:8" ht="33.75" x14ac:dyDescent="0.2">
      <c r="A58" s="118" t="s">
        <v>1787</v>
      </c>
      <c r="B58" s="154" t="s">
        <v>1487</v>
      </c>
      <c r="C58" s="154" t="s">
        <v>2941</v>
      </c>
      <c r="D58" s="154" t="s">
        <v>45</v>
      </c>
      <c r="E58" s="155" t="s">
        <v>2948</v>
      </c>
    </row>
    <row r="59" spans="1:8" x14ac:dyDescent="0.25">
      <c r="A59" s="120"/>
      <c r="B59" s="120"/>
      <c r="C59" s="120"/>
      <c r="D59" s="107"/>
      <c r="E59" s="120"/>
    </row>
    <row r="60" spans="1:8" ht="21" x14ac:dyDescent="0.15">
      <c r="A60" s="118" t="s">
        <v>1788</v>
      </c>
      <c r="B60" s="119" t="s">
        <v>1506</v>
      </c>
      <c r="C60" s="119" t="s">
        <v>1505</v>
      </c>
      <c r="D60" s="119" t="s">
        <v>32</v>
      </c>
      <c r="E60" s="200" t="s">
        <v>1697</v>
      </c>
      <c r="F60" s="11"/>
    </row>
    <row r="61" spans="1:8" ht="31.5" x14ac:dyDescent="0.15">
      <c r="A61" s="118" t="s">
        <v>1788</v>
      </c>
      <c r="B61" s="119" t="s">
        <v>1508</v>
      </c>
      <c r="C61" s="119" t="s">
        <v>1507</v>
      </c>
      <c r="D61" s="119" t="s">
        <v>32</v>
      </c>
      <c r="E61" s="200" t="s">
        <v>1698</v>
      </c>
    </row>
    <row r="62" spans="1:8" ht="21" x14ac:dyDescent="0.15">
      <c r="A62" s="118" t="s">
        <v>1788</v>
      </c>
      <c r="B62" s="119" t="s">
        <v>1511</v>
      </c>
      <c r="C62" s="119" t="s">
        <v>1510</v>
      </c>
      <c r="D62" s="119" t="s">
        <v>32</v>
      </c>
      <c r="E62" s="200" t="s">
        <v>1700</v>
      </c>
    </row>
    <row r="63" spans="1:8" ht="21" x14ac:dyDescent="0.15">
      <c r="A63" s="118" t="s">
        <v>1788</v>
      </c>
      <c r="B63" s="119" t="s">
        <v>1514</v>
      </c>
      <c r="C63" s="119" t="s">
        <v>1513</v>
      </c>
      <c r="D63" s="119" t="s">
        <v>32</v>
      </c>
      <c r="E63" s="200" t="s">
        <v>1702</v>
      </c>
    </row>
    <row r="64" spans="1:8" ht="21" x14ac:dyDescent="0.15">
      <c r="A64" s="118" t="s">
        <v>1788</v>
      </c>
      <c r="B64" s="119" t="s">
        <v>1516</v>
      </c>
      <c r="C64" s="119" t="s">
        <v>1515</v>
      </c>
      <c r="D64" s="119" t="s">
        <v>32</v>
      </c>
      <c r="E64" s="200" t="s">
        <v>1703</v>
      </c>
    </row>
    <row r="65" spans="1:6" x14ac:dyDescent="0.15">
      <c r="A65" s="118" t="s">
        <v>1788</v>
      </c>
      <c r="B65" s="119" t="s">
        <v>1509</v>
      </c>
      <c r="C65" s="119" t="s">
        <v>2949</v>
      </c>
      <c r="D65" s="119" t="s">
        <v>966</v>
      </c>
      <c r="E65" s="200" t="s">
        <v>1699</v>
      </c>
    </row>
    <row r="66" spans="1:6" ht="21" x14ac:dyDescent="0.15">
      <c r="A66" s="118" t="s">
        <v>1788</v>
      </c>
      <c r="B66" s="119" t="s">
        <v>1512</v>
      </c>
      <c r="C66" s="119" t="s">
        <v>2950</v>
      </c>
      <c r="D66" s="119" t="s">
        <v>139</v>
      </c>
      <c r="E66" s="200" t="s">
        <v>1701</v>
      </c>
      <c r="F66" s="107"/>
    </row>
    <row r="67" spans="1:6" ht="21" x14ac:dyDescent="0.15">
      <c r="A67" s="118" t="s">
        <v>1788</v>
      </c>
      <c r="B67" s="119" t="s">
        <v>1518</v>
      </c>
      <c r="C67" s="119" t="s">
        <v>1517</v>
      </c>
      <c r="D67" s="119" t="s">
        <v>139</v>
      </c>
      <c r="E67" s="200" t="s">
        <v>1704</v>
      </c>
    </row>
    <row r="68" spans="1:6" x14ac:dyDescent="0.25">
      <c r="A68" s="120"/>
      <c r="B68" s="120"/>
      <c r="C68" s="120"/>
      <c r="D68" s="107"/>
      <c r="E68" s="120"/>
    </row>
    <row r="69" spans="1:6" ht="21" x14ac:dyDescent="0.15">
      <c r="A69" s="118" t="s">
        <v>3005</v>
      </c>
      <c r="B69" s="122" t="s">
        <v>1520</v>
      </c>
      <c r="C69" s="122" t="s">
        <v>1519</v>
      </c>
      <c r="D69" s="122" t="s">
        <v>32</v>
      </c>
      <c r="E69" s="201" t="s">
        <v>1705</v>
      </c>
    </row>
    <row r="70" spans="1:6" x14ac:dyDescent="0.15">
      <c r="A70" s="118" t="s">
        <v>3005</v>
      </c>
      <c r="B70" s="122" t="s">
        <v>2951</v>
      </c>
      <c r="C70" s="122" t="s">
        <v>2952</v>
      </c>
      <c r="D70" s="122" t="s">
        <v>32</v>
      </c>
      <c r="E70" s="201" t="s">
        <v>2953</v>
      </c>
    </row>
    <row r="71" spans="1:6" ht="21" x14ac:dyDescent="0.15">
      <c r="A71" s="118" t="s">
        <v>3005</v>
      </c>
      <c r="B71" s="122" t="s">
        <v>1522</v>
      </c>
      <c r="C71" s="122" t="s">
        <v>1521</v>
      </c>
      <c r="D71" s="122" t="s">
        <v>32</v>
      </c>
      <c r="E71" s="201" t="s">
        <v>1706</v>
      </c>
    </row>
    <row r="72" spans="1:6" ht="31.5" x14ac:dyDescent="0.15">
      <c r="A72" s="118" t="s">
        <v>3005</v>
      </c>
      <c r="B72" s="122" t="s">
        <v>2954</v>
      </c>
      <c r="C72" s="122" t="s">
        <v>2955</v>
      </c>
      <c r="D72" s="122" t="s">
        <v>32</v>
      </c>
      <c r="E72" s="201" t="s">
        <v>2956</v>
      </c>
    </row>
    <row r="73" spans="1:6" ht="31.5" x14ac:dyDescent="0.15">
      <c r="A73" s="118" t="s">
        <v>3005</v>
      </c>
      <c r="B73" s="122" t="s">
        <v>1528</v>
      </c>
      <c r="C73" s="122" t="s">
        <v>1527</v>
      </c>
      <c r="D73" s="122" t="s">
        <v>32</v>
      </c>
      <c r="E73" s="201" t="s">
        <v>2957</v>
      </c>
    </row>
    <row r="74" spans="1:6" ht="31.5" x14ac:dyDescent="0.15">
      <c r="A74" s="118" t="s">
        <v>3005</v>
      </c>
      <c r="B74" s="122" t="s">
        <v>2958</v>
      </c>
      <c r="C74" s="122" t="s">
        <v>2959</v>
      </c>
      <c r="D74" s="122" t="s">
        <v>32</v>
      </c>
      <c r="E74" s="201" t="s">
        <v>2960</v>
      </c>
    </row>
    <row r="75" spans="1:6" ht="21" x14ac:dyDescent="0.15">
      <c r="A75" s="118" t="s">
        <v>3005</v>
      </c>
      <c r="B75" s="122" t="s">
        <v>1524</v>
      </c>
      <c r="C75" s="122" t="s">
        <v>1523</v>
      </c>
      <c r="D75" s="122" t="s">
        <v>32</v>
      </c>
      <c r="E75" s="201" t="s">
        <v>1707</v>
      </c>
    </row>
    <row r="76" spans="1:6" ht="21" x14ac:dyDescent="0.15">
      <c r="A76" s="118" t="s">
        <v>3005</v>
      </c>
      <c r="B76" s="122" t="s">
        <v>1526</v>
      </c>
      <c r="C76" s="122" t="s">
        <v>1525</v>
      </c>
      <c r="D76" s="122" t="s">
        <v>32</v>
      </c>
      <c r="E76" s="201" t="s">
        <v>1708</v>
      </c>
    </row>
    <row r="77" spans="1:6" ht="21" x14ac:dyDescent="0.15">
      <c r="A77" s="118" t="s">
        <v>3005</v>
      </c>
      <c r="B77" s="122" t="s">
        <v>1530</v>
      </c>
      <c r="C77" s="122" t="s">
        <v>1529</v>
      </c>
      <c r="D77" s="122" t="s">
        <v>32</v>
      </c>
      <c r="E77" s="201" t="s">
        <v>1709</v>
      </c>
    </row>
    <row r="78" spans="1:6" ht="21" x14ac:dyDescent="0.15">
      <c r="A78" s="118" t="s">
        <v>3005</v>
      </c>
      <c r="B78" s="122" t="s">
        <v>2961</v>
      </c>
      <c r="C78" s="122" t="s">
        <v>2962</v>
      </c>
      <c r="D78" s="122" t="s">
        <v>32</v>
      </c>
      <c r="E78" s="201" t="s">
        <v>2963</v>
      </c>
    </row>
    <row r="79" spans="1:6" ht="21" x14ac:dyDescent="0.15">
      <c r="A79" s="118" t="s">
        <v>3005</v>
      </c>
      <c r="B79" s="122" t="s">
        <v>1532</v>
      </c>
      <c r="C79" s="122" t="s">
        <v>1531</v>
      </c>
      <c r="D79" s="122" t="s">
        <v>32</v>
      </c>
      <c r="E79" s="201" t="s">
        <v>1710</v>
      </c>
    </row>
    <row r="80" spans="1:6" ht="31.5" x14ac:dyDescent="0.15">
      <c r="A80" s="118" t="s">
        <v>3005</v>
      </c>
      <c r="B80" s="122" t="s">
        <v>1534</v>
      </c>
      <c r="C80" s="122" t="s">
        <v>1533</v>
      </c>
      <c r="D80" s="122" t="s">
        <v>32</v>
      </c>
      <c r="E80" s="201" t="s">
        <v>1711</v>
      </c>
    </row>
    <row r="81" spans="1:5" ht="21" x14ac:dyDescent="0.15">
      <c r="A81" s="118" t="s">
        <v>3005</v>
      </c>
      <c r="B81" s="122" t="s">
        <v>1536</v>
      </c>
      <c r="C81" s="122" t="s">
        <v>1535</v>
      </c>
      <c r="D81" s="122" t="s">
        <v>32</v>
      </c>
      <c r="E81" s="201" t="s">
        <v>1712</v>
      </c>
    </row>
    <row r="82" spans="1:5" ht="31.5" x14ac:dyDescent="0.15">
      <c r="A82" s="118" t="s">
        <v>3005</v>
      </c>
      <c r="B82" s="122" t="s">
        <v>1538</v>
      </c>
      <c r="C82" s="122" t="s">
        <v>1537</v>
      </c>
      <c r="D82" s="122" t="s">
        <v>32</v>
      </c>
      <c r="E82" s="201" t="s">
        <v>1713</v>
      </c>
    </row>
    <row r="83" spans="1:5" ht="21" x14ac:dyDescent="0.15">
      <c r="A83" s="118" t="s">
        <v>3005</v>
      </c>
      <c r="B83" s="122" t="s">
        <v>2964</v>
      </c>
      <c r="C83" s="122" t="s">
        <v>2965</v>
      </c>
      <c r="D83" s="122" t="s">
        <v>32</v>
      </c>
      <c r="E83" s="201" t="s">
        <v>2966</v>
      </c>
    </row>
    <row r="84" spans="1:5" ht="21" x14ac:dyDescent="0.15">
      <c r="A84" s="118" t="s">
        <v>3005</v>
      </c>
      <c r="B84" s="122" t="s">
        <v>1540</v>
      </c>
      <c r="C84" s="122" t="s">
        <v>1539</v>
      </c>
      <c r="D84" s="122" t="s">
        <v>32</v>
      </c>
      <c r="E84" s="201" t="s">
        <v>1714</v>
      </c>
    </row>
    <row r="85" spans="1:5" ht="31.5" x14ac:dyDescent="0.15">
      <c r="A85" s="118" t="s">
        <v>3005</v>
      </c>
      <c r="B85" s="122" t="s">
        <v>2967</v>
      </c>
      <c r="C85" s="122" t="s">
        <v>2968</v>
      </c>
      <c r="D85" s="122" t="s">
        <v>32</v>
      </c>
      <c r="E85" s="201" t="s">
        <v>2969</v>
      </c>
    </row>
    <row r="86" spans="1:5" x14ac:dyDescent="0.15">
      <c r="A86" s="118" t="s">
        <v>3005</v>
      </c>
      <c r="B86" s="122" t="s">
        <v>2970</v>
      </c>
      <c r="C86" s="122" t="s">
        <v>2971</v>
      </c>
      <c r="D86" s="122" t="s">
        <v>32</v>
      </c>
      <c r="E86" s="201" t="s">
        <v>2972</v>
      </c>
    </row>
    <row r="87" spans="1:5" ht="21" x14ac:dyDescent="0.15">
      <c r="A87" s="118" t="s">
        <v>3005</v>
      </c>
      <c r="B87" s="122" t="s">
        <v>1542</v>
      </c>
      <c r="C87" s="122" t="s">
        <v>1541</v>
      </c>
      <c r="D87" s="122" t="s">
        <v>32</v>
      </c>
      <c r="E87" s="201" t="s">
        <v>1715</v>
      </c>
    </row>
    <row r="88" spans="1:5" ht="31.5" x14ac:dyDescent="0.15">
      <c r="A88" s="118" t="s">
        <v>3005</v>
      </c>
      <c r="B88" s="122" t="s">
        <v>1544</v>
      </c>
      <c r="C88" s="122" t="s">
        <v>1543</v>
      </c>
      <c r="D88" s="122" t="s">
        <v>32</v>
      </c>
      <c r="E88" s="201" t="s">
        <v>1716</v>
      </c>
    </row>
    <row r="89" spans="1:5" x14ac:dyDescent="0.15">
      <c r="A89" s="118" t="s">
        <v>3005</v>
      </c>
      <c r="B89" s="122" t="s">
        <v>1546</v>
      </c>
      <c r="C89" s="122" t="s">
        <v>1545</v>
      </c>
      <c r="D89" s="122" t="s">
        <v>32</v>
      </c>
      <c r="E89" s="201" t="s">
        <v>1717</v>
      </c>
    </row>
    <row r="90" spans="1:5" ht="21" x14ac:dyDescent="0.15">
      <c r="A90" s="118" t="s">
        <v>3005</v>
      </c>
      <c r="B90" s="122" t="s">
        <v>1548</v>
      </c>
      <c r="C90" s="122" t="s">
        <v>1547</v>
      </c>
      <c r="D90" s="122" t="s">
        <v>32</v>
      </c>
      <c r="E90" s="201" t="s">
        <v>1718</v>
      </c>
    </row>
    <row r="91" spans="1:5" ht="31.5" x14ac:dyDescent="0.15">
      <c r="A91" s="118" t="s">
        <v>3005</v>
      </c>
      <c r="B91" s="122" t="s">
        <v>2973</v>
      </c>
      <c r="C91" s="122" t="s">
        <v>2974</v>
      </c>
      <c r="D91" s="122" t="s">
        <v>32</v>
      </c>
      <c r="E91" s="201" t="s">
        <v>2975</v>
      </c>
    </row>
    <row r="92" spans="1:5" ht="21" x14ac:dyDescent="0.15">
      <c r="A92" s="118" t="s">
        <v>3005</v>
      </c>
      <c r="B92" s="122" t="s">
        <v>2976</v>
      </c>
      <c r="C92" s="122" t="s">
        <v>2977</v>
      </c>
      <c r="D92" s="122" t="s">
        <v>32</v>
      </c>
      <c r="E92" s="201" t="s">
        <v>2978</v>
      </c>
    </row>
    <row r="93" spans="1:5" x14ac:dyDescent="0.15">
      <c r="A93" s="118" t="s">
        <v>3005</v>
      </c>
      <c r="B93" s="122" t="s">
        <v>1551</v>
      </c>
      <c r="C93" s="122" t="s">
        <v>1550</v>
      </c>
      <c r="D93" s="122" t="s">
        <v>32</v>
      </c>
      <c r="E93" s="201" t="s">
        <v>1720</v>
      </c>
    </row>
    <row r="94" spans="1:5" ht="21" x14ac:dyDescent="0.15">
      <c r="A94" s="118" t="s">
        <v>3005</v>
      </c>
      <c r="B94" s="122" t="s">
        <v>1553</v>
      </c>
      <c r="C94" s="122" t="s">
        <v>1552</v>
      </c>
      <c r="D94" s="122" t="s">
        <v>32</v>
      </c>
      <c r="E94" s="201" t="s">
        <v>1721</v>
      </c>
    </row>
    <row r="95" spans="1:5" ht="31.5" x14ac:dyDescent="0.15">
      <c r="A95" s="118" t="s">
        <v>3005</v>
      </c>
      <c r="B95" s="122" t="s">
        <v>2979</v>
      </c>
      <c r="C95" s="122" t="s">
        <v>2980</v>
      </c>
      <c r="D95" s="122" t="s">
        <v>32</v>
      </c>
      <c r="E95" s="201" t="s">
        <v>2981</v>
      </c>
    </row>
    <row r="96" spans="1:5" ht="31.5" x14ac:dyDescent="0.15">
      <c r="A96" s="118" t="s">
        <v>3005</v>
      </c>
      <c r="B96" s="122" t="s">
        <v>2982</v>
      </c>
      <c r="C96" s="122" t="s">
        <v>2983</v>
      </c>
      <c r="D96" s="122" t="s">
        <v>32</v>
      </c>
      <c r="E96" s="201" t="s">
        <v>2984</v>
      </c>
    </row>
    <row r="97" spans="1:5" ht="21" x14ac:dyDescent="0.15">
      <c r="A97" s="118" t="s">
        <v>3005</v>
      </c>
      <c r="B97" s="122" t="s">
        <v>1558</v>
      </c>
      <c r="C97" s="122" t="s">
        <v>1557</v>
      </c>
      <c r="D97" s="122" t="s">
        <v>32</v>
      </c>
      <c r="E97" s="201" t="s">
        <v>1724</v>
      </c>
    </row>
    <row r="98" spans="1:5" ht="21" x14ac:dyDescent="0.15">
      <c r="A98" s="118" t="s">
        <v>3005</v>
      </c>
      <c r="B98" s="122" t="s">
        <v>1560</v>
      </c>
      <c r="C98" s="122" t="s">
        <v>1559</v>
      </c>
      <c r="D98" s="122" t="s">
        <v>32</v>
      </c>
      <c r="E98" s="201" t="s">
        <v>1725</v>
      </c>
    </row>
    <row r="99" spans="1:5" ht="31.5" x14ac:dyDescent="0.15">
      <c r="A99" s="118" t="s">
        <v>3005</v>
      </c>
      <c r="B99" s="122" t="s">
        <v>2985</v>
      </c>
      <c r="C99" s="122" t="s">
        <v>2986</v>
      </c>
      <c r="D99" s="122" t="s">
        <v>32</v>
      </c>
      <c r="E99" s="201" t="s">
        <v>2987</v>
      </c>
    </row>
    <row r="100" spans="1:5" x14ac:dyDescent="0.15">
      <c r="A100" s="118" t="s">
        <v>3005</v>
      </c>
      <c r="B100" s="122" t="s">
        <v>1562</v>
      </c>
      <c r="C100" s="122" t="s">
        <v>1561</v>
      </c>
      <c r="D100" s="122" t="s">
        <v>32</v>
      </c>
      <c r="E100" s="201" t="s">
        <v>1726</v>
      </c>
    </row>
    <row r="101" spans="1:5" ht="31.5" x14ac:dyDescent="0.15">
      <c r="A101" s="118" t="s">
        <v>3005</v>
      </c>
      <c r="B101" s="122" t="s">
        <v>2988</v>
      </c>
      <c r="C101" s="122" t="s">
        <v>2989</v>
      </c>
      <c r="D101" s="122" t="s">
        <v>32</v>
      </c>
      <c r="E101" s="201" t="s">
        <v>2990</v>
      </c>
    </row>
    <row r="102" spans="1:5" ht="31.5" x14ac:dyDescent="0.15">
      <c r="A102" s="118" t="s">
        <v>3005</v>
      </c>
      <c r="B102" s="122" t="s">
        <v>1564</v>
      </c>
      <c r="C102" s="122" t="s">
        <v>1563</v>
      </c>
      <c r="D102" s="122" t="s">
        <v>32</v>
      </c>
      <c r="E102" s="201" t="s">
        <v>1727</v>
      </c>
    </row>
    <row r="103" spans="1:5" ht="21" x14ac:dyDescent="0.15">
      <c r="A103" s="118" t="s">
        <v>3005</v>
      </c>
      <c r="B103" s="122" t="s">
        <v>1566</v>
      </c>
      <c r="C103" s="122" t="s">
        <v>1565</v>
      </c>
      <c r="D103" s="122" t="s">
        <v>32</v>
      </c>
      <c r="E103" s="201" t="s">
        <v>1728</v>
      </c>
    </row>
    <row r="104" spans="1:5" ht="31.5" x14ac:dyDescent="0.15">
      <c r="A104" s="118" t="s">
        <v>3005</v>
      </c>
      <c r="B104" s="122" t="s">
        <v>1567</v>
      </c>
      <c r="C104" s="122" t="s">
        <v>2991</v>
      </c>
      <c r="D104" s="122" t="s">
        <v>966</v>
      </c>
      <c r="E104" s="201" t="s">
        <v>1729</v>
      </c>
    </row>
    <row r="105" spans="1:5" ht="31.5" x14ac:dyDescent="0.15">
      <c r="A105" s="118" t="s">
        <v>3005</v>
      </c>
      <c r="B105" s="122" t="s">
        <v>2992</v>
      </c>
      <c r="C105" s="122" t="s">
        <v>2993</v>
      </c>
      <c r="D105" s="122" t="s">
        <v>45</v>
      </c>
      <c r="E105" s="201" t="s">
        <v>2994</v>
      </c>
    </row>
    <row r="106" spans="1:5" ht="31.5" x14ac:dyDescent="0.15">
      <c r="A106" s="118" t="s">
        <v>3005</v>
      </c>
      <c r="B106" s="122" t="s">
        <v>1571</v>
      </c>
      <c r="C106" s="122" t="s">
        <v>1570</v>
      </c>
      <c r="D106" s="122" t="s">
        <v>139</v>
      </c>
      <c r="E106" s="201" t="s">
        <v>1731</v>
      </c>
    </row>
    <row r="107" spans="1:5" x14ac:dyDescent="0.15">
      <c r="A107" s="118" t="s">
        <v>3005</v>
      </c>
      <c r="B107" s="122" t="s">
        <v>1591</v>
      </c>
      <c r="C107" s="122" t="s">
        <v>1590</v>
      </c>
      <c r="D107" s="122" t="s">
        <v>139</v>
      </c>
      <c r="E107" s="201" t="s">
        <v>1740</v>
      </c>
    </row>
    <row r="108" spans="1:5" x14ac:dyDescent="0.15">
      <c r="A108" s="118" t="s">
        <v>3005</v>
      </c>
      <c r="B108" s="122" t="s">
        <v>1589</v>
      </c>
      <c r="C108" s="122" t="s">
        <v>1588</v>
      </c>
      <c r="D108" s="122" t="s">
        <v>139</v>
      </c>
      <c r="E108" s="201" t="s">
        <v>1739</v>
      </c>
    </row>
    <row r="109" spans="1:5" x14ac:dyDescent="0.15">
      <c r="A109" s="118" t="s">
        <v>3005</v>
      </c>
      <c r="B109" s="122" t="s">
        <v>1593</v>
      </c>
      <c r="C109" s="122" t="s">
        <v>1592</v>
      </c>
      <c r="D109" s="122" t="s">
        <v>139</v>
      </c>
      <c r="E109" s="201" t="s">
        <v>1741</v>
      </c>
    </row>
    <row r="110" spans="1:5" ht="31.5" x14ac:dyDescent="0.15">
      <c r="A110" s="118" t="s">
        <v>3005</v>
      </c>
      <c r="B110" s="122" t="s">
        <v>1573</v>
      </c>
      <c r="C110" s="122" t="s">
        <v>1572</v>
      </c>
      <c r="D110" s="122" t="s">
        <v>139</v>
      </c>
      <c r="E110" s="201" t="s">
        <v>1732</v>
      </c>
    </row>
    <row r="111" spans="1:5" ht="42" x14ac:dyDescent="0.15">
      <c r="A111" s="118" t="s">
        <v>3005</v>
      </c>
      <c r="B111" s="122" t="s">
        <v>1595</v>
      </c>
      <c r="C111" s="122" t="s">
        <v>1594</v>
      </c>
      <c r="D111" s="122" t="s">
        <v>139</v>
      </c>
      <c r="E111" s="201" t="s">
        <v>1742</v>
      </c>
    </row>
    <row r="112" spans="1:5" ht="31.5" x14ac:dyDescent="0.15">
      <c r="A112" s="118" t="s">
        <v>3005</v>
      </c>
      <c r="B112" s="122" t="s">
        <v>1569</v>
      </c>
      <c r="C112" s="122" t="s">
        <v>1568</v>
      </c>
      <c r="D112" s="122" t="s">
        <v>139</v>
      </c>
      <c r="E112" s="201" t="s">
        <v>1730</v>
      </c>
    </row>
    <row r="113" spans="1:5" x14ac:dyDescent="0.15">
      <c r="A113" s="118" t="s">
        <v>3005</v>
      </c>
      <c r="B113" s="122" t="s">
        <v>1605</v>
      </c>
      <c r="C113" s="122" t="s">
        <v>1604</v>
      </c>
      <c r="D113" s="122" t="s">
        <v>139</v>
      </c>
      <c r="E113" s="201" t="s">
        <v>1747</v>
      </c>
    </row>
    <row r="114" spans="1:5" ht="31.5" x14ac:dyDescent="0.15">
      <c r="A114" s="118" t="s">
        <v>3005</v>
      </c>
      <c r="B114" s="122" t="s">
        <v>1575</v>
      </c>
      <c r="C114" s="122" t="s">
        <v>1574</v>
      </c>
      <c r="D114" s="122" t="s">
        <v>139</v>
      </c>
      <c r="E114" s="201" t="s">
        <v>1733</v>
      </c>
    </row>
    <row r="115" spans="1:5" x14ac:dyDescent="0.15">
      <c r="A115" s="118" t="s">
        <v>3005</v>
      </c>
      <c r="B115" s="122" t="s">
        <v>1597</v>
      </c>
      <c r="C115" s="122" t="s">
        <v>1596</v>
      </c>
      <c r="D115" s="122" t="s">
        <v>139</v>
      </c>
      <c r="E115" s="201" t="s">
        <v>1743</v>
      </c>
    </row>
    <row r="116" spans="1:5" x14ac:dyDescent="0.15">
      <c r="A116" s="118" t="s">
        <v>3005</v>
      </c>
      <c r="B116" s="122" t="s">
        <v>1607</v>
      </c>
      <c r="C116" s="122" t="s">
        <v>1606</v>
      </c>
      <c r="D116" s="122" t="s">
        <v>139</v>
      </c>
      <c r="E116" s="201" t="s">
        <v>1748</v>
      </c>
    </row>
    <row r="117" spans="1:5" x14ac:dyDescent="0.15">
      <c r="A117" s="118" t="s">
        <v>3005</v>
      </c>
      <c r="B117" s="122" t="s">
        <v>1601</v>
      </c>
      <c r="C117" s="122" t="s">
        <v>1600</v>
      </c>
      <c r="D117" s="122" t="s">
        <v>139</v>
      </c>
      <c r="E117" s="201" t="s">
        <v>1745</v>
      </c>
    </row>
    <row r="118" spans="1:5" ht="31.5" x14ac:dyDescent="0.15">
      <c r="A118" s="118" t="s">
        <v>3005</v>
      </c>
      <c r="B118" s="122" t="s">
        <v>1578</v>
      </c>
      <c r="C118" s="122" t="s">
        <v>1577</v>
      </c>
      <c r="D118" s="122" t="s">
        <v>139</v>
      </c>
      <c r="E118" s="201" t="s">
        <v>1734</v>
      </c>
    </row>
    <row r="119" spans="1:5" ht="21" x14ac:dyDescent="0.15">
      <c r="A119" s="118" t="s">
        <v>3005</v>
      </c>
      <c r="B119" s="122" t="s">
        <v>1599</v>
      </c>
      <c r="C119" s="122" t="s">
        <v>1598</v>
      </c>
      <c r="D119" s="122" t="s">
        <v>139</v>
      </c>
      <c r="E119" s="201" t="s">
        <v>1744</v>
      </c>
    </row>
    <row r="120" spans="1:5" x14ac:dyDescent="0.15">
      <c r="A120" s="118" t="s">
        <v>3005</v>
      </c>
      <c r="B120" s="122" t="s">
        <v>1603</v>
      </c>
      <c r="C120" s="122" t="s">
        <v>1602</v>
      </c>
      <c r="D120" s="122" t="s">
        <v>139</v>
      </c>
      <c r="E120" s="201" t="s">
        <v>1746</v>
      </c>
    </row>
    <row r="121" spans="1:5" x14ac:dyDescent="0.15">
      <c r="A121" s="118" t="s">
        <v>3005</v>
      </c>
      <c r="B121" s="122" t="s">
        <v>1624</v>
      </c>
      <c r="C121" s="122" t="s">
        <v>1623</v>
      </c>
      <c r="D121" s="122" t="s">
        <v>139</v>
      </c>
      <c r="E121" s="201" t="s">
        <v>1757</v>
      </c>
    </row>
    <row r="122" spans="1:5" x14ac:dyDescent="0.15">
      <c r="A122" s="118" t="s">
        <v>3005</v>
      </c>
      <c r="B122" s="122" t="s">
        <v>1618</v>
      </c>
      <c r="C122" s="122" t="s">
        <v>1617</v>
      </c>
      <c r="D122" s="122" t="s">
        <v>139</v>
      </c>
      <c r="E122" s="201" t="s">
        <v>1754</v>
      </c>
    </row>
    <row r="123" spans="1:5" ht="31.5" x14ac:dyDescent="0.15">
      <c r="A123" s="118" t="s">
        <v>3005</v>
      </c>
      <c r="B123" s="122" t="s">
        <v>1555</v>
      </c>
      <c r="C123" s="122" t="s">
        <v>2995</v>
      </c>
      <c r="D123" s="122" t="s">
        <v>139</v>
      </c>
      <c r="E123" s="201" t="s">
        <v>1723</v>
      </c>
    </row>
    <row r="124" spans="1:5" x14ac:dyDescent="0.15">
      <c r="A124" s="118" t="s">
        <v>3005</v>
      </c>
      <c r="B124" s="122" t="s">
        <v>1620</v>
      </c>
      <c r="C124" s="122" t="s">
        <v>1619</v>
      </c>
      <c r="D124" s="122" t="s">
        <v>139</v>
      </c>
      <c r="E124" s="201" t="s">
        <v>1755</v>
      </c>
    </row>
    <row r="125" spans="1:5" ht="42" x14ac:dyDescent="0.15">
      <c r="A125" s="118" t="s">
        <v>3005</v>
      </c>
      <c r="B125" s="122" t="s">
        <v>1580</v>
      </c>
      <c r="C125" s="122" t="s">
        <v>1579</v>
      </c>
      <c r="D125" s="122" t="s">
        <v>139</v>
      </c>
      <c r="E125" s="201" t="s">
        <v>1735</v>
      </c>
    </row>
    <row r="126" spans="1:5" x14ac:dyDescent="0.15">
      <c r="A126" s="118" t="s">
        <v>3005</v>
      </c>
      <c r="B126" s="122" t="s">
        <v>1616</v>
      </c>
      <c r="C126" s="122" t="s">
        <v>1615</v>
      </c>
      <c r="D126" s="122" t="s">
        <v>139</v>
      </c>
      <c r="E126" s="201" t="s">
        <v>1753</v>
      </c>
    </row>
    <row r="127" spans="1:5" ht="42" x14ac:dyDescent="0.15">
      <c r="A127" s="118" t="s">
        <v>3005</v>
      </c>
      <c r="B127" s="122" t="s">
        <v>1549</v>
      </c>
      <c r="C127" s="122" t="s">
        <v>2996</v>
      </c>
      <c r="D127" s="122" t="s">
        <v>139</v>
      </c>
      <c r="E127" s="201" t="s">
        <v>1719</v>
      </c>
    </row>
    <row r="128" spans="1:5" x14ac:dyDescent="0.15">
      <c r="A128" s="118" t="s">
        <v>3005</v>
      </c>
      <c r="B128" s="122" t="s">
        <v>1622</v>
      </c>
      <c r="C128" s="122" t="s">
        <v>1621</v>
      </c>
      <c r="D128" s="122" t="s">
        <v>139</v>
      </c>
      <c r="E128" s="201" t="s">
        <v>1756</v>
      </c>
    </row>
    <row r="129" spans="1:5" x14ac:dyDescent="0.15">
      <c r="A129" s="118" t="s">
        <v>3005</v>
      </c>
      <c r="B129" s="122" t="s">
        <v>1609</v>
      </c>
      <c r="C129" s="122" t="s">
        <v>1608</v>
      </c>
      <c r="D129" s="122" t="s">
        <v>139</v>
      </c>
      <c r="E129" s="201" t="s">
        <v>1749</v>
      </c>
    </row>
    <row r="130" spans="1:5" x14ac:dyDescent="0.15">
      <c r="A130" s="118" t="s">
        <v>3005</v>
      </c>
      <c r="B130" s="122" t="s">
        <v>1611</v>
      </c>
      <c r="C130" s="122" t="s">
        <v>1610</v>
      </c>
      <c r="D130" s="122" t="s">
        <v>139</v>
      </c>
      <c r="E130" s="201" t="s">
        <v>1750</v>
      </c>
    </row>
    <row r="131" spans="1:5" ht="31.5" x14ac:dyDescent="0.15">
      <c r="A131" s="118" t="s">
        <v>3005</v>
      </c>
      <c r="B131" s="122" t="s">
        <v>1584</v>
      </c>
      <c r="C131" s="122" t="s">
        <v>1583</v>
      </c>
      <c r="D131" s="122" t="s">
        <v>139</v>
      </c>
      <c r="E131" s="201" t="s">
        <v>1737</v>
      </c>
    </row>
    <row r="132" spans="1:5" ht="31.5" x14ac:dyDescent="0.15">
      <c r="A132" s="118" t="s">
        <v>3005</v>
      </c>
      <c r="B132" s="122" t="s">
        <v>1554</v>
      </c>
      <c r="C132" s="122" t="s">
        <v>2997</v>
      </c>
      <c r="D132" s="122" t="s">
        <v>139</v>
      </c>
      <c r="E132" s="201" t="s">
        <v>1722</v>
      </c>
    </row>
    <row r="133" spans="1:5" ht="31.5" x14ac:dyDescent="0.15">
      <c r="A133" s="118" t="s">
        <v>3005</v>
      </c>
      <c r="B133" s="122" t="s">
        <v>1582</v>
      </c>
      <c r="C133" s="122" t="s">
        <v>1581</v>
      </c>
      <c r="D133" s="122" t="s">
        <v>139</v>
      </c>
      <c r="E133" s="201" t="s">
        <v>1736</v>
      </c>
    </row>
    <row r="134" spans="1:5" ht="31.5" x14ac:dyDescent="0.15">
      <c r="A134" s="118" t="s">
        <v>3005</v>
      </c>
      <c r="B134" s="122" t="s">
        <v>1587</v>
      </c>
      <c r="C134" s="122" t="s">
        <v>1586</v>
      </c>
      <c r="D134" s="122" t="s">
        <v>139</v>
      </c>
      <c r="E134" s="201" t="s">
        <v>1738</v>
      </c>
    </row>
    <row r="135" spans="1:5" x14ac:dyDescent="0.15">
      <c r="A135" s="118" t="s">
        <v>3005</v>
      </c>
      <c r="B135" s="122" t="s">
        <v>1634</v>
      </c>
      <c r="C135" s="122" t="s">
        <v>1633</v>
      </c>
      <c r="D135" s="122" t="s">
        <v>139</v>
      </c>
      <c r="E135" s="201" t="s">
        <v>1762</v>
      </c>
    </row>
    <row r="136" spans="1:5" x14ac:dyDescent="0.15">
      <c r="A136" s="118" t="s">
        <v>3005</v>
      </c>
      <c r="B136" s="122" t="s">
        <v>1636</v>
      </c>
      <c r="C136" s="122" t="s">
        <v>1635</v>
      </c>
      <c r="D136" s="122" t="s">
        <v>139</v>
      </c>
      <c r="E136" s="201" t="s">
        <v>1763</v>
      </c>
    </row>
    <row r="137" spans="1:5" x14ac:dyDescent="0.15">
      <c r="A137" s="118" t="s">
        <v>3005</v>
      </c>
      <c r="B137" s="122" t="s">
        <v>1642</v>
      </c>
      <c r="C137" s="122" t="s">
        <v>1641</v>
      </c>
      <c r="D137" s="122" t="s">
        <v>139</v>
      </c>
      <c r="E137" s="201" t="s">
        <v>1766</v>
      </c>
    </row>
    <row r="138" spans="1:5" x14ac:dyDescent="0.15">
      <c r="A138" s="118" t="s">
        <v>3005</v>
      </c>
      <c r="B138" s="122" t="s">
        <v>1628</v>
      </c>
      <c r="C138" s="122" t="s">
        <v>1627</v>
      </c>
      <c r="D138" s="122" t="s">
        <v>139</v>
      </c>
      <c r="E138" s="201" t="s">
        <v>1759</v>
      </c>
    </row>
    <row r="139" spans="1:5" x14ac:dyDescent="0.15">
      <c r="A139" s="118" t="s">
        <v>3005</v>
      </c>
      <c r="B139" s="122" t="s">
        <v>1644</v>
      </c>
      <c r="C139" s="122" t="s">
        <v>1643</v>
      </c>
      <c r="D139" s="122" t="s">
        <v>139</v>
      </c>
      <c r="E139" s="201" t="s">
        <v>1767</v>
      </c>
    </row>
    <row r="140" spans="1:5" ht="31.5" x14ac:dyDescent="0.15">
      <c r="A140" s="118" t="s">
        <v>3005</v>
      </c>
      <c r="B140" s="122" t="s">
        <v>1632</v>
      </c>
      <c r="C140" s="122" t="s">
        <v>1631</v>
      </c>
      <c r="D140" s="122" t="s">
        <v>139</v>
      </c>
      <c r="E140" s="201" t="s">
        <v>1761</v>
      </c>
    </row>
    <row r="141" spans="1:5" ht="31.5" x14ac:dyDescent="0.15">
      <c r="A141" s="118" t="s">
        <v>3005</v>
      </c>
      <c r="B141" s="122" t="s">
        <v>1640</v>
      </c>
      <c r="C141" s="122" t="s">
        <v>1639</v>
      </c>
      <c r="D141" s="122" t="s">
        <v>139</v>
      </c>
      <c r="E141" s="201" t="s">
        <v>1765</v>
      </c>
    </row>
    <row r="142" spans="1:5" ht="31.5" x14ac:dyDescent="0.15">
      <c r="A142" s="118" t="s">
        <v>3005</v>
      </c>
      <c r="B142" s="122" t="s">
        <v>1638</v>
      </c>
      <c r="C142" s="122" t="s">
        <v>1637</v>
      </c>
      <c r="D142" s="122" t="s">
        <v>139</v>
      </c>
      <c r="E142" s="201" t="s">
        <v>1764</v>
      </c>
    </row>
    <row r="143" spans="1:5" ht="21" x14ac:dyDescent="0.15">
      <c r="A143" s="118" t="s">
        <v>3005</v>
      </c>
      <c r="B143" s="122" t="s">
        <v>1556</v>
      </c>
      <c r="C143" s="122" t="s">
        <v>2998</v>
      </c>
      <c r="D143" s="122" t="s">
        <v>139</v>
      </c>
      <c r="E143" s="201" t="s">
        <v>2999</v>
      </c>
    </row>
    <row r="144" spans="1:5" x14ac:dyDescent="0.15">
      <c r="A144" s="118" t="s">
        <v>3005</v>
      </c>
      <c r="B144" s="122" t="s">
        <v>1626</v>
      </c>
      <c r="C144" s="122" t="s">
        <v>1625</v>
      </c>
      <c r="D144" s="122" t="s">
        <v>139</v>
      </c>
      <c r="E144" s="201" t="s">
        <v>1758</v>
      </c>
    </row>
    <row r="145" spans="1:5" x14ac:dyDescent="0.15">
      <c r="A145" s="118" t="s">
        <v>3005</v>
      </c>
      <c r="B145" s="122" t="s">
        <v>1630</v>
      </c>
      <c r="C145" s="122" t="s">
        <v>1629</v>
      </c>
      <c r="D145" s="122" t="s">
        <v>139</v>
      </c>
      <c r="E145" s="201" t="s">
        <v>1760</v>
      </c>
    </row>
    <row r="146" spans="1:5" ht="31.5" x14ac:dyDescent="0.15">
      <c r="A146" s="118" t="s">
        <v>3005</v>
      </c>
      <c r="B146" s="122" t="s">
        <v>1613</v>
      </c>
      <c r="C146" s="122" t="s">
        <v>1612</v>
      </c>
      <c r="D146" s="122" t="s">
        <v>452</v>
      </c>
      <c r="E146" s="201" t="s">
        <v>1751</v>
      </c>
    </row>
    <row r="147" spans="1:5" ht="21" x14ac:dyDescent="0.15">
      <c r="A147" s="118" t="s">
        <v>3005</v>
      </c>
      <c r="B147" s="122" t="s">
        <v>1646</v>
      </c>
      <c r="C147" s="122" t="s">
        <v>1645</v>
      </c>
      <c r="D147" s="122" t="s">
        <v>452</v>
      </c>
      <c r="E147" s="201" t="s">
        <v>1768</v>
      </c>
    </row>
    <row r="148" spans="1:5" ht="31.5" x14ac:dyDescent="0.15">
      <c r="A148" s="118" t="s">
        <v>3005</v>
      </c>
      <c r="B148" s="122" t="s">
        <v>1576</v>
      </c>
      <c r="C148" s="122" t="s">
        <v>3000</v>
      </c>
      <c r="D148" s="122" t="s">
        <v>580</v>
      </c>
      <c r="E148" s="201" t="s">
        <v>3001</v>
      </c>
    </row>
    <row r="149" spans="1:5" x14ac:dyDescent="0.15">
      <c r="A149" s="118" t="s">
        <v>3005</v>
      </c>
      <c r="B149" s="122" t="s">
        <v>1585</v>
      </c>
      <c r="C149" s="122" t="s">
        <v>3002</v>
      </c>
      <c r="D149" s="122" t="s">
        <v>580</v>
      </c>
      <c r="E149" s="201" t="s">
        <v>3003</v>
      </c>
    </row>
    <row r="150" spans="1:5" x14ac:dyDescent="0.15">
      <c r="A150" s="118" t="s">
        <v>3005</v>
      </c>
      <c r="B150" s="122" t="s">
        <v>1614</v>
      </c>
      <c r="C150" s="122" t="s">
        <v>3004</v>
      </c>
      <c r="D150" s="122" t="s">
        <v>33</v>
      </c>
      <c r="E150" s="201" t="s">
        <v>1752</v>
      </c>
    </row>
    <row r="151" spans="1:5" ht="21" x14ac:dyDescent="0.15">
      <c r="A151" s="118" t="s">
        <v>3005</v>
      </c>
      <c r="B151" s="122" t="s">
        <v>1648</v>
      </c>
      <c r="C151" s="122" t="s">
        <v>1647</v>
      </c>
      <c r="D151" s="122" t="s">
        <v>33</v>
      </c>
      <c r="E151" s="201" t="s">
        <v>1768</v>
      </c>
    </row>
    <row r="152" spans="1:5" x14ac:dyDescent="0.25">
      <c r="A152" s="120"/>
      <c r="B152" s="120"/>
      <c r="C152" s="120"/>
      <c r="D152" s="107"/>
      <c r="E152" s="120"/>
    </row>
    <row r="153" spans="1:5" ht="42" x14ac:dyDescent="0.15">
      <c r="A153" s="118" t="s">
        <v>1457</v>
      </c>
      <c r="B153" s="122" t="s">
        <v>3006</v>
      </c>
      <c r="C153" s="122" t="s">
        <v>3007</v>
      </c>
      <c r="D153" s="122" t="s">
        <v>32</v>
      </c>
      <c r="E153" s="201" t="s">
        <v>3008</v>
      </c>
    </row>
    <row r="154" spans="1:5" ht="42" x14ac:dyDescent="0.15">
      <c r="A154" s="118" t="s">
        <v>1789</v>
      </c>
      <c r="B154" s="122" t="s">
        <v>3009</v>
      </c>
      <c r="C154" s="122" t="s">
        <v>3010</v>
      </c>
      <c r="D154" s="122" t="s">
        <v>32</v>
      </c>
      <c r="E154" s="201" t="s">
        <v>3011</v>
      </c>
    </row>
    <row r="155" spans="1:5" ht="42" x14ac:dyDescent="0.15">
      <c r="A155" s="118" t="s">
        <v>1789</v>
      </c>
      <c r="B155" s="122" t="s">
        <v>3012</v>
      </c>
      <c r="C155" s="122" t="s">
        <v>3013</v>
      </c>
      <c r="D155" s="122" t="s">
        <v>32</v>
      </c>
      <c r="E155" s="201" t="s">
        <v>3014</v>
      </c>
    </row>
    <row r="156" spans="1:5" ht="42" x14ac:dyDescent="0.15">
      <c r="A156" s="118" t="s">
        <v>1790</v>
      </c>
      <c r="B156" s="122" t="s">
        <v>3015</v>
      </c>
      <c r="C156" s="122" t="s">
        <v>3016</v>
      </c>
      <c r="D156" s="122" t="s">
        <v>32</v>
      </c>
      <c r="E156" s="201" t="s">
        <v>3017</v>
      </c>
    </row>
    <row r="157" spans="1:5" ht="31.5" x14ac:dyDescent="0.15">
      <c r="A157" s="118" t="s">
        <v>1789</v>
      </c>
      <c r="B157" s="122" t="s">
        <v>1652</v>
      </c>
      <c r="C157" s="122" t="s">
        <v>1651</v>
      </c>
      <c r="D157" s="122" t="s">
        <v>32</v>
      </c>
      <c r="E157" s="201" t="s">
        <v>1770</v>
      </c>
    </row>
    <row r="158" spans="1:5" ht="42" x14ac:dyDescent="0.15">
      <c r="A158" s="118" t="s">
        <v>1790</v>
      </c>
      <c r="B158" s="122" t="s">
        <v>3018</v>
      </c>
      <c r="C158" s="122" t="s">
        <v>3019</v>
      </c>
      <c r="D158" s="122" t="s">
        <v>32</v>
      </c>
      <c r="E158" s="201" t="s">
        <v>3020</v>
      </c>
    </row>
    <row r="159" spans="1:5" ht="52.5" x14ac:dyDescent="0.15">
      <c r="A159" s="118" t="s">
        <v>1789</v>
      </c>
      <c r="B159" s="122" t="s">
        <v>3021</v>
      </c>
      <c r="C159" s="122" t="s">
        <v>3022</v>
      </c>
      <c r="D159" s="122" t="s">
        <v>32</v>
      </c>
      <c r="E159" s="201" t="s">
        <v>1776</v>
      </c>
    </row>
    <row r="160" spans="1:5" ht="42" x14ac:dyDescent="0.15">
      <c r="A160" s="118" t="s">
        <v>1790</v>
      </c>
      <c r="B160" s="122" t="s">
        <v>3023</v>
      </c>
      <c r="C160" s="122" t="s">
        <v>3024</v>
      </c>
      <c r="D160" s="122" t="s">
        <v>32</v>
      </c>
      <c r="E160" s="201" t="s">
        <v>1774</v>
      </c>
    </row>
    <row r="161" spans="1:5" ht="42" x14ac:dyDescent="0.15">
      <c r="A161" s="118" t="s">
        <v>1790</v>
      </c>
      <c r="B161" s="122" t="s">
        <v>3025</v>
      </c>
      <c r="C161" s="122" t="s">
        <v>3026</v>
      </c>
      <c r="D161" s="122" t="s">
        <v>32</v>
      </c>
      <c r="E161" s="201" t="s">
        <v>3027</v>
      </c>
    </row>
    <row r="162" spans="1:5" ht="42" x14ac:dyDescent="0.15">
      <c r="A162" s="118" t="s">
        <v>1790</v>
      </c>
      <c r="B162" s="122" t="s">
        <v>3028</v>
      </c>
      <c r="C162" s="122" t="s">
        <v>3029</v>
      </c>
      <c r="D162" s="122" t="s">
        <v>32</v>
      </c>
      <c r="E162" s="201" t="s">
        <v>1775</v>
      </c>
    </row>
    <row r="163" spans="1:5" ht="42" x14ac:dyDescent="0.15">
      <c r="A163" s="118" t="s">
        <v>1789</v>
      </c>
      <c r="B163" s="122" t="s">
        <v>3030</v>
      </c>
      <c r="C163" s="122" t="s">
        <v>3031</v>
      </c>
      <c r="D163" s="122" t="s">
        <v>32</v>
      </c>
      <c r="E163" s="201" t="s">
        <v>1777</v>
      </c>
    </row>
    <row r="164" spans="1:5" ht="42" x14ac:dyDescent="0.15">
      <c r="A164" s="118" t="s">
        <v>1790</v>
      </c>
      <c r="B164" s="122" t="s">
        <v>1654</v>
      </c>
      <c r="C164" s="122" t="s">
        <v>1649</v>
      </c>
      <c r="D164" s="122" t="s">
        <v>32</v>
      </c>
      <c r="E164" s="201" t="s">
        <v>1769</v>
      </c>
    </row>
    <row r="165" spans="1:5" ht="42" x14ac:dyDescent="0.15">
      <c r="A165" s="118" t="s">
        <v>1790</v>
      </c>
      <c r="B165" s="122" t="s">
        <v>1656</v>
      </c>
      <c r="C165" s="122" t="s">
        <v>1655</v>
      </c>
      <c r="D165" s="122" t="s">
        <v>623</v>
      </c>
      <c r="E165" s="201" t="s">
        <v>1771</v>
      </c>
    </row>
    <row r="166" spans="1:5" ht="42" x14ac:dyDescent="0.15">
      <c r="A166" s="118" t="s">
        <v>1790</v>
      </c>
      <c r="B166" s="122" t="s">
        <v>1650</v>
      </c>
      <c r="C166" s="122" t="s">
        <v>3032</v>
      </c>
      <c r="D166" s="122" t="s">
        <v>45</v>
      </c>
      <c r="E166" s="201" t="s">
        <v>1769</v>
      </c>
    </row>
    <row r="167" spans="1:5" ht="31.5" x14ac:dyDescent="0.15">
      <c r="A167" s="118" t="s">
        <v>1789</v>
      </c>
      <c r="B167" s="122" t="s">
        <v>1653</v>
      </c>
      <c r="C167" s="122" t="s">
        <v>3033</v>
      </c>
      <c r="D167" s="122" t="s">
        <v>45</v>
      </c>
      <c r="E167" s="201" t="s">
        <v>1770</v>
      </c>
    </row>
    <row r="168" spans="1:5" ht="31.5" x14ac:dyDescent="0.15">
      <c r="A168" s="118" t="s">
        <v>1790</v>
      </c>
      <c r="B168" s="122" t="s">
        <v>1657</v>
      </c>
      <c r="C168" s="122" t="s">
        <v>3034</v>
      </c>
      <c r="D168" s="122" t="s">
        <v>45</v>
      </c>
      <c r="E168" s="201" t="s">
        <v>1772</v>
      </c>
    </row>
    <row r="169" spans="1:5" ht="31.5" x14ac:dyDescent="0.15">
      <c r="A169" s="118" t="s">
        <v>1790</v>
      </c>
      <c r="B169" s="122" t="s">
        <v>1659</v>
      </c>
      <c r="C169" s="122" t="s">
        <v>1658</v>
      </c>
      <c r="D169" s="122" t="s">
        <v>139</v>
      </c>
      <c r="E169" s="201" t="s">
        <v>1773</v>
      </c>
    </row>
    <row r="170" spans="1:5" ht="42" x14ac:dyDescent="0.15">
      <c r="A170" s="118" t="s">
        <v>1790</v>
      </c>
      <c r="B170" s="122" t="s">
        <v>1663</v>
      </c>
      <c r="C170" s="122" t="s">
        <v>1662</v>
      </c>
      <c r="D170" s="122" t="s">
        <v>33</v>
      </c>
      <c r="E170" s="201" t="s">
        <v>1775</v>
      </c>
    </row>
    <row r="171" spans="1:5" ht="42" x14ac:dyDescent="0.15">
      <c r="A171" s="118" t="s">
        <v>1789</v>
      </c>
      <c r="B171" s="122" t="s">
        <v>1661</v>
      </c>
      <c r="C171" s="122" t="s">
        <v>1660</v>
      </c>
      <c r="D171" s="122" t="s">
        <v>33</v>
      </c>
      <c r="E171" s="201" t="s">
        <v>1774</v>
      </c>
    </row>
    <row r="172" spans="1:5" ht="52.5" x14ac:dyDescent="0.15">
      <c r="A172" s="118" t="s">
        <v>1790</v>
      </c>
      <c r="B172" s="122" t="s">
        <v>1665</v>
      </c>
      <c r="C172" s="122" t="s">
        <v>1664</v>
      </c>
      <c r="D172" s="122" t="s">
        <v>33</v>
      </c>
      <c r="E172" s="201" t="s">
        <v>1776</v>
      </c>
    </row>
    <row r="173" spans="1:5" ht="42" x14ac:dyDescent="0.15">
      <c r="A173" s="118" t="s">
        <v>1790</v>
      </c>
      <c r="B173" s="122" t="s">
        <v>1667</v>
      </c>
      <c r="C173" s="122" t="s">
        <v>1666</v>
      </c>
      <c r="D173" s="122" t="s">
        <v>33</v>
      </c>
      <c r="E173" s="201" t="s">
        <v>1777</v>
      </c>
    </row>
    <row r="174" spans="1:5" x14ac:dyDescent="0.25">
      <c r="A174" s="202"/>
      <c r="B174" s="202"/>
      <c r="C174" s="202"/>
      <c r="D174" s="203"/>
      <c r="E174" s="202"/>
    </row>
    <row r="175" spans="1:5" ht="22.5" x14ac:dyDescent="0.2">
      <c r="A175" s="118" t="s">
        <v>3035</v>
      </c>
      <c r="B175" s="154" t="s">
        <v>3036</v>
      </c>
      <c r="C175" s="154" t="s">
        <v>3037</v>
      </c>
      <c r="D175" s="154" t="s">
        <v>32</v>
      </c>
      <c r="E175" s="155" t="s">
        <v>3038</v>
      </c>
    </row>
    <row r="176" spans="1:5" ht="56.25" x14ac:dyDescent="0.2">
      <c r="A176" s="118" t="s">
        <v>3035</v>
      </c>
      <c r="B176" s="154" t="s">
        <v>1669</v>
      </c>
      <c r="C176" s="154" t="s">
        <v>1668</v>
      </c>
      <c r="D176" s="154" t="s">
        <v>32</v>
      </c>
      <c r="E176" s="155" t="s">
        <v>1778</v>
      </c>
    </row>
    <row r="177" spans="1:5" ht="45" x14ac:dyDescent="0.2">
      <c r="A177" s="118" t="s">
        <v>3035</v>
      </c>
      <c r="B177" s="154" t="s">
        <v>1671</v>
      </c>
      <c r="C177" s="154" t="s">
        <v>1670</v>
      </c>
      <c r="D177" s="154" t="s">
        <v>32</v>
      </c>
      <c r="E177" s="155" t="s">
        <v>1779</v>
      </c>
    </row>
    <row r="178" spans="1:5" ht="22.5" x14ac:dyDescent="0.2">
      <c r="A178" s="118" t="s">
        <v>3035</v>
      </c>
      <c r="B178" s="154" t="s">
        <v>3039</v>
      </c>
      <c r="C178" s="154" t="s">
        <v>3040</v>
      </c>
      <c r="D178" s="154" t="s">
        <v>32</v>
      </c>
      <c r="E178" s="155" t="s">
        <v>3041</v>
      </c>
    </row>
    <row r="179" spans="1:5" ht="56.25" x14ac:dyDescent="0.2">
      <c r="A179" s="118" t="s">
        <v>3035</v>
      </c>
      <c r="B179" s="154" t="s">
        <v>3042</v>
      </c>
      <c r="C179" s="154" t="s">
        <v>3043</v>
      </c>
      <c r="D179" s="154" t="s">
        <v>32</v>
      </c>
      <c r="E179" s="155" t="s">
        <v>3044</v>
      </c>
    </row>
    <row r="180" spans="1:5" ht="22.5" x14ac:dyDescent="0.2">
      <c r="A180" s="118" t="s">
        <v>3035</v>
      </c>
      <c r="B180" s="154" t="s">
        <v>1674</v>
      </c>
      <c r="C180" s="154" t="s">
        <v>1673</v>
      </c>
      <c r="D180" s="154" t="s">
        <v>32</v>
      </c>
      <c r="E180" s="155" t="s">
        <v>1780</v>
      </c>
    </row>
    <row r="181" spans="1:5" ht="45" x14ac:dyDescent="0.2">
      <c r="A181" s="118" t="s">
        <v>3035</v>
      </c>
      <c r="B181" s="154" t="s">
        <v>1676</v>
      </c>
      <c r="C181" s="154" t="s">
        <v>1675</v>
      </c>
      <c r="D181" s="154" t="s">
        <v>32</v>
      </c>
      <c r="E181" s="155" t="s">
        <v>1781</v>
      </c>
    </row>
    <row r="182" spans="1:5" x14ac:dyDescent="0.2">
      <c r="A182" s="118" t="s">
        <v>3035</v>
      </c>
      <c r="B182" s="154" t="s">
        <v>3045</v>
      </c>
      <c r="C182" s="154" t="s">
        <v>3046</v>
      </c>
      <c r="D182" s="154" t="s">
        <v>32</v>
      </c>
      <c r="E182" s="155" t="s">
        <v>3047</v>
      </c>
    </row>
    <row r="183" spans="1:5" ht="22.5" x14ac:dyDescent="0.2">
      <c r="A183" s="118" t="s">
        <v>3035</v>
      </c>
      <c r="B183" s="154" t="s">
        <v>1679</v>
      </c>
      <c r="C183" s="154" t="s">
        <v>1678</v>
      </c>
      <c r="D183" s="154" t="s">
        <v>32</v>
      </c>
      <c r="E183" s="155" t="s">
        <v>1783</v>
      </c>
    </row>
    <row r="184" spans="1:5" ht="33.75" x14ac:dyDescent="0.2">
      <c r="A184" s="118" t="s">
        <v>3035</v>
      </c>
      <c r="B184" s="154" t="s">
        <v>3048</v>
      </c>
      <c r="C184" s="154" t="s">
        <v>3049</v>
      </c>
      <c r="D184" s="154" t="s">
        <v>32</v>
      </c>
      <c r="E184" s="155" t="s">
        <v>3050</v>
      </c>
    </row>
    <row r="185" spans="1:5" ht="45" x14ac:dyDescent="0.2">
      <c r="A185" s="118" t="s">
        <v>3035</v>
      </c>
      <c r="B185" s="154" t="s">
        <v>1672</v>
      </c>
      <c r="C185" s="154" t="s">
        <v>3051</v>
      </c>
      <c r="D185" s="154" t="s">
        <v>45</v>
      </c>
      <c r="E185" s="155" t="s">
        <v>3052</v>
      </c>
    </row>
    <row r="186" spans="1:5" ht="45" x14ac:dyDescent="0.2">
      <c r="A186" s="118" t="s">
        <v>3035</v>
      </c>
      <c r="B186" s="154" t="s">
        <v>1677</v>
      </c>
      <c r="C186" s="154" t="s">
        <v>3053</v>
      </c>
      <c r="D186" s="154" t="s">
        <v>45</v>
      </c>
      <c r="E186" s="155" t="s">
        <v>1782</v>
      </c>
    </row>
    <row r="187" spans="1:5" ht="22.5" x14ac:dyDescent="0.2">
      <c r="A187" s="118" t="s">
        <v>3035</v>
      </c>
      <c r="B187" s="154" t="s">
        <v>1680</v>
      </c>
      <c r="C187" s="154" t="s">
        <v>3054</v>
      </c>
      <c r="D187" s="154" t="s">
        <v>45</v>
      </c>
      <c r="E187" s="155" t="s">
        <v>1784</v>
      </c>
    </row>
    <row r="188" spans="1:5" x14ac:dyDescent="0.25">
      <c r="A188" s="120"/>
      <c r="B188" s="120"/>
      <c r="C188" s="120"/>
      <c r="D188" s="107"/>
      <c r="E188" s="120"/>
    </row>
    <row r="189" spans="1:5" ht="33.75" x14ac:dyDescent="0.2">
      <c r="A189" s="118" t="s">
        <v>3064</v>
      </c>
      <c r="B189" s="154" t="s">
        <v>3055</v>
      </c>
      <c r="C189" s="154" t="s">
        <v>3056</v>
      </c>
      <c r="D189" s="154" t="s">
        <v>32</v>
      </c>
      <c r="E189" s="155" t="s">
        <v>3057</v>
      </c>
    </row>
    <row r="190" spans="1:5" ht="22.5" x14ac:dyDescent="0.2">
      <c r="A190" s="120" t="s">
        <v>3064</v>
      </c>
      <c r="B190" s="154" t="s">
        <v>3058</v>
      </c>
      <c r="C190" s="154" t="s">
        <v>3059</v>
      </c>
      <c r="D190" s="154" t="s">
        <v>32</v>
      </c>
      <c r="E190" s="155" t="s">
        <v>3060</v>
      </c>
    </row>
    <row r="191" spans="1:5" ht="45" x14ac:dyDescent="0.2">
      <c r="A191" s="120" t="s">
        <v>3064</v>
      </c>
      <c r="B191" s="154" t="s">
        <v>3061</v>
      </c>
      <c r="C191" s="154" t="s">
        <v>3062</v>
      </c>
      <c r="D191" s="154" t="s">
        <v>45</v>
      </c>
      <c r="E191" s="155" t="s">
        <v>3063</v>
      </c>
    </row>
    <row r="192" spans="1:5" ht="45" x14ac:dyDescent="0.2">
      <c r="A192" s="120" t="s">
        <v>3064</v>
      </c>
      <c r="B192" s="154" t="s">
        <v>1684</v>
      </c>
      <c r="C192" s="154" t="s">
        <v>1683</v>
      </c>
      <c r="D192" s="154" t="s">
        <v>139</v>
      </c>
      <c r="E192" s="155" t="s">
        <v>1786</v>
      </c>
    </row>
    <row r="193" spans="1:5" ht="22.5" x14ac:dyDescent="0.2">
      <c r="A193" s="120" t="s">
        <v>3064</v>
      </c>
      <c r="B193" s="154" t="s">
        <v>1682</v>
      </c>
      <c r="C193" s="154" t="s">
        <v>1681</v>
      </c>
      <c r="D193" s="154" t="s">
        <v>453</v>
      </c>
      <c r="E193" s="155" t="s">
        <v>1785</v>
      </c>
    </row>
    <row r="194" spans="1:5" x14ac:dyDescent="0.25">
      <c r="A194" s="178" t="s">
        <v>24</v>
      </c>
      <c r="B194" s="178">
        <f>SUBTOTAL(103,TabelaMOV2.1[Številka projekta])</f>
        <v>150</v>
      </c>
      <c r="C194" s="179"/>
      <c r="D194" s="179"/>
      <c r="E194" s="111"/>
    </row>
    <row r="195" spans="1:5" x14ac:dyDescent="0.25">
      <c r="A195" s="178"/>
      <c r="B195" s="111"/>
      <c r="C195" s="179"/>
      <c r="D195" s="179"/>
      <c r="E195" s="111"/>
    </row>
    <row r="196" spans="1:5" ht="12" thickBot="1" x14ac:dyDescent="0.3">
      <c r="A196" s="180" t="s">
        <v>15</v>
      </c>
      <c r="B196" s="180"/>
      <c r="C196" s="180"/>
      <c r="D196" s="19"/>
      <c r="E196" s="11"/>
    </row>
    <row r="197" spans="1:5" ht="12" thickBot="1" x14ac:dyDescent="0.3">
      <c r="A197" s="181" t="s">
        <v>16</v>
      </c>
      <c r="B197" s="182" t="s">
        <v>17</v>
      </c>
      <c r="C197" s="182" t="s">
        <v>18</v>
      </c>
      <c r="D197" s="183" t="s">
        <v>2694</v>
      </c>
    </row>
    <row r="198" spans="1:5" x14ac:dyDescent="0.25">
      <c r="A198" s="184"/>
      <c r="B198" s="109"/>
      <c r="C198" s="120"/>
      <c r="D198" s="185"/>
    </row>
    <row r="199" spans="1:5" x14ac:dyDescent="0.25">
      <c r="A199" s="184"/>
      <c r="B199" s="109"/>
      <c r="C199" s="120"/>
      <c r="D199" s="185"/>
    </row>
    <row r="200" spans="1:5" x14ac:dyDescent="0.25">
      <c r="A200" s="184"/>
      <c r="B200" s="109"/>
      <c r="C200" s="120"/>
      <c r="D200" s="185"/>
    </row>
    <row r="201" spans="1:5" x14ac:dyDescent="0.25">
      <c r="A201" s="186" t="s">
        <v>24</v>
      </c>
      <c r="B201" s="187">
        <f>SUBTOTAL(109,TabelaMOV2.2[Strani])</f>
        <v>0</v>
      </c>
      <c r="C201" s="187">
        <f>SUBTOTAL(103,TabelaMOV2.2[Naslov])</f>
        <v>0</v>
      </c>
      <c r="D201" s="188"/>
    </row>
    <row r="202" spans="1:5" x14ac:dyDescent="0.25">
      <c r="A202" s="11"/>
      <c r="B202" s="11"/>
      <c r="C202" s="189"/>
      <c r="D202" s="11"/>
      <c r="E202" s="11"/>
    </row>
    <row r="203" spans="1:5" ht="12" thickBot="1" x14ac:dyDescent="0.3">
      <c r="A203" s="180" t="s">
        <v>19</v>
      </c>
      <c r="B203" s="180"/>
      <c r="C203" s="180"/>
      <c r="D203" s="21"/>
      <c r="E203" s="21"/>
    </row>
    <row r="204" spans="1:5" ht="12" thickBot="1" x14ac:dyDescent="0.3">
      <c r="A204" s="190" t="s">
        <v>16</v>
      </c>
      <c r="B204" s="191" t="s">
        <v>17</v>
      </c>
      <c r="C204" s="191" t="s">
        <v>18</v>
      </c>
      <c r="D204" s="192" t="s">
        <v>2694</v>
      </c>
      <c r="E204" s="21"/>
    </row>
    <row r="205" spans="1:5" x14ac:dyDescent="0.25">
      <c r="A205" s="107"/>
      <c r="B205" s="193"/>
      <c r="C205" s="161"/>
      <c r="D205" s="194"/>
      <c r="E205" s="21"/>
    </row>
    <row r="206" spans="1:5" x14ac:dyDescent="0.25">
      <c r="A206" s="107"/>
      <c r="B206" s="193"/>
      <c r="C206" s="161"/>
      <c r="D206" s="194"/>
      <c r="E206" s="21"/>
    </row>
    <row r="207" spans="1:5" x14ac:dyDescent="0.25">
      <c r="A207" s="107"/>
      <c r="B207" s="193"/>
      <c r="C207" s="161"/>
      <c r="D207" s="194"/>
      <c r="E207" s="21"/>
    </row>
    <row r="208" spans="1:5" x14ac:dyDescent="0.2">
      <c r="A208" s="195" t="s">
        <v>24</v>
      </c>
      <c r="B208" s="111">
        <f>SUBTOTAL(109,TabelaMOV2.3[Strani])</f>
        <v>0</v>
      </c>
      <c r="C208" s="111">
        <f>SUBTOTAL(103,TabelaMOV2.3[Naslov])</f>
        <v>0</v>
      </c>
      <c r="D208" s="196"/>
      <c r="E208" s="21"/>
    </row>
    <row r="209" spans="1:5" x14ac:dyDescent="0.25">
      <c r="A209" s="19"/>
      <c r="C209" s="19"/>
      <c r="D209" s="21"/>
      <c r="E209" s="21"/>
    </row>
    <row r="210" spans="1:5" x14ac:dyDescent="0.25">
      <c r="A210" s="19" t="s">
        <v>59</v>
      </c>
      <c r="C210" s="19"/>
      <c r="D210" s="21"/>
      <c r="E210" s="21"/>
    </row>
    <row r="211" spans="1:5" ht="12" thickBot="1" x14ac:dyDescent="0.3">
      <c r="A211" s="180" t="s">
        <v>60</v>
      </c>
      <c r="B211" s="180"/>
      <c r="C211" s="180"/>
      <c r="D211" s="112"/>
      <c r="E211" s="112"/>
    </row>
    <row r="212" spans="1:5" ht="12" thickBot="1" x14ac:dyDescent="0.3">
      <c r="A212" s="181" t="s">
        <v>16</v>
      </c>
      <c r="B212" s="182" t="s">
        <v>17</v>
      </c>
      <c r="C212" s="182" t="s">
        <v>18</v>
      </c>
      <c r="D212" s="183" t="s">
        <v>2694</v>
      </c>
      <c r="E212" s="112"/>
    </row>
    <row r="213" spans="1:5" ht="45" x14ac:dyDescent="0.25">
      <c r="A213" s="184" t="s">
        <v>1791</v>
      </c>
      <c r="B213" s="109">
        <v>28</v>
      </c>
      <c r="C213" s="120" t="s">
        <v>1792</v>
      </c>
      <c r="D213" s="194"/>
      <c r="E213" s="112"/>
    </row>
    <row r="214" spans="1:5" ht="45" x14ac:dyDescent="0.25">
      <c r="A214" s="184" t="s">
        <v>1793</v>
      </c>
      <c r="B214" s="109">
        <v>67</v>
      </c>
      <c r="C214" s="120" t="s">
        <v>1794</v>
      </c>
      <c r="D214" s="194"/>
      <c r="E214" s="112"/>
    </row>
    <row r="215" spans="1:5" x14ac:dyDescent="0.25">
      <c r="A215" s="184"/>
      <c r="B215" s="109"/>
      <c r="C215" s="120"/>
      <c r="D215" s="194"/>
      <c r="E215" s="112"/>
    </row>
    <row r="216" spans="1:5" x14ac:dyDescent="0.2">
      <c r="A216" s="195" t="s">
        <v>24</v>
      </c>
      <c r="B216" s="111">
        <f>SUBTOTAL(109,TabelaMOV3.1[Strani])</f>
        <v>95</v>
      </c>
      <c r="C216" s="111">
        <f>SUBTOTAL(103,TabelaMOV3.1[Naslov])</f>
        <v>2</v>
      </c>
      <c r="D216" s="196"/>
      <c r="E216" s="112"/>
    </row>
    <row r="217" spans="1:5" x14ac:dyDescent="0.25">
      <c r="A217" s="195"/>
      <c r="B217" s="195"/>
      <c r="C217" s="197"/>
      <c r="D217" s="112"/>
      <c r="E217" s="112"/>
    </row>
    <row r="218" spans="1:5" ht="12" thickBot="1" x14ac:dyDescent="0.3">
      <c r="A218" s="160" t="s">
        <v>324</v>
      </c>
      <c r="B218" s="160"/>
      <c r="C218" s="160"/>
      <c r="D218" s="160"/>
      <c r="E218" s="107"/>
    </row>
    <row r="219" spans="1:5" x14ac:dyDescent="0.25">
      <c r="A219" s="266" t="s">
        <v>16</v>
      </c>
      <c r="B219" s="267" t="s">
        <v>17</v>
      </c>
      <c r="C219" s="267" t="s">
        <v>18</v>
      </c>
      <c r="D219" s="268" t="s">
        <v>2694</v>
      </c>
      <c r="E219" s="11"/>
    </row>
    <row r="220" spans="1:5" ht="33.75" x14ac:dyDescent="0.25">
      <c r="A220" s="269" t="s">
        <v>1795</v>
      </c>
      <c r="B220" s="270">
        <v>320</v>
      </c>
      <c r="C220" s="236" t="s">
        <v>1796</v>
      </c>
      <c r="D220" s="271"/>
      <c r="E220" s="11"/>
    </row>
    <row r="221" spans="1:5" ht="33.75" x14ac:dyDescent="0.25">
      <c r="A221" s="269" t="s">
        <v>1797</v>
      </c>
      <c r="B221" s="270">
        <v>30</v>
      </c>
      <c r="C221" s="236" t="s">
        <v>1798</v>
      </c>
      <c r="D221" s="271"/>
      <c r="E221" s="11"/>
    </row>
    <row r="222" spans="1:5" ht="22.5" x14ac:dyDescent="0.25">
      <c r="A222" s="269" t="s">
        <v>1799</v>
      </c>
      <c r="B222" s="270">
        <v>327</v>
      </c>
      <c r="C222" s="236" t="s">
        <v>1780</v>
      </c>
      <c r="D222" s="271"/>
      <c r="E222" s="11"/>
    </row>
    <row r="223" spans="1:5" ht="22.5" x14ac:dyDescent="0.25">
      <c r="A223" s="269" t="s">
        <v>1800</v>
      </c>
      <c r="B223" s="270">
        <v>36</v>
      </c>
      <c r="C223" s="236" t="s">
        <v>1785</v>
      </c>
      <c r="D223" s="271"/>
      <c r="E223" s="11"/>
    </row>
    <row r="224" spans="1:5" ht="33.75" x14ac:dyDescent="0.25">
      <c r="A224" s="269" t="s">
        <v>1801</v>
      </c>
      <c r="B224" s="270">
        <v>20</v>
      </c>
      <c r="C224" s="236" t="s">
        <v>1802</v>
      </c>
      <c r="D224" s="271"/>
      <c r="E224" s="107"/>
    </row>
    <row r="225" spans="1:5" ht="33.75" x14ac:dyDescent="0.25">
      <c r="A225" s="269" t="s">
        <v>1803</v>
      </c>
      <c r="B225" s="270">
        <v>249</v>
      </c>
      <c r="C225" s="236" t="s">
        <v>1804</v>
      </c>
      <c r="D225" s="271"/>
      <c r="E225" s="11"/>
    </row>
    <row r="226" spans="1:5" ht="45" x14ac:dyDescent="0.25">
      <c r="A226" s="269" t="s">
        <v>1805</v>
      </c>
      <c r="B226" s="270">
        <v>14</v>
      </c>
      <c r="C226" s="236" t="s">
        <v>1806</v>
      </c>
      <c r="D226" s="271"/>
    </row>
    <row r="227" spans="1:5" x14ac:dyDescent="0.2">
      <c r="A227" s="195" t="s">
        <v>24</v>
      </c>
      <c r="B227" s="111">
        <f>SUBTOTAL(109,TabelaMOV3.2[Strani])</f>
        <v>996</v>
      </c>
      <c r="C227" s="111">
        <f>SUBTOTAL(103,TabelaMOV3.2[Naslov])</f>
        <v>7</v>
      </c>
      <c r="D227" s="196"/>
    </row>
    <row r="228" spans="1:5" x14ac:dyDescent="0.25">
      <c r="A228" s="195"/>
      <c r="B228" s="111"/>
      <c r="C228" s="111"/>
    </row>
    <row r="229" spans="1:5" ht="12" thickBot="1" x14ac:dyDescent="0.3">
      <c r="A229" s="160" t="s">
        <v>215</v>
      </c>
      <c r="B229" s="160"/>
      <c r="C229" s="160"/>
    </row>
    <row r="230" spans="1:5" ht="12" thickBot="1" x14ac:dyDescent="0.3">
      <c r="A230" s="182" t="s">
        <v>22</v>
      </c>
      <c r="B230" s="182" t="s">
        <v>65</v>
      </c>
      <c r="C230" s="181" t="s">
        <v>2797</v>
      </c>
      <c r="D230" s="198" t="s">
        <v>2694</v>
      </c>
    </row>
    <row r="231" spans="1:5" ht="22.5" x14ac:dyDescent="0.25">
      <c r="A231" s="184"/>
      <c r="B231" s="120" t="s">
        <v>1812</v>
      </c>
      <c r="C231" s="109"/>
      <c r="D231" s="194"/>
    </row>
    <row r="232" spans="1:5" ht="22.5" x14ac:dyDescent="0.25">
      <c r="A232" s="184"/>
      <c r="B232" s="120" t="s">
        <v>1813</v>
      </c>
      <c r="C232" s="109"/>
      <c r="D232" s="194"/>
    </row>
    <row r="233" spans="1:5" x14ac:dyDescent="0.25">
      <c r="A233" s="184"/>
      <c r="B233" s="120" t="s">
        <v>1807</v>
      </c>
      <c r="C233" s="109"/>
      <c r="D233" s="194"/>
    </row>
    <row r="234" spans="1:5" x14ac:dyDescent="0.25">
      <c r="A234" s="184"/>
      <c r="B234" s="120" t="s">
        <v>1808</v>
      </c>
      <c r="C234" s="109"/>
      <c r="D234" s="194"/>
    </row>
    <row r="235" spans="1:5" x14ac:dyDescent="0.25">
      <c r="A235" s="184"/>
      <c r="B235" s="120" t="s">
        <v>1808</v>
      </c>
      <c r="C235" s="109"/>
      <c r="D235" s="194"/>
    </row>
    <row r="236" spans="1:5" x14ac:dyDescent="0.25">
      <c r="A236" s="184"/>
      <c r="B236" s="120" t="s">
        <v>1808</v>
      </c>
      <c r="C236" s="109"/>
      <c r="D236" s="194"/>
    </row>
    <row r="237" spans="1:5" ht="33.75" x14ac:dyDescent="0.25">
      <c r="A237" s="184"/>
      <c r="B237" s="120" t="s">
        <v>1810</v>
      </c>
      <c r="C237" s="109"/>
      <c r="D237" s="194"/>
    </row>
    <row r="238" spans="1:5" x14ac:dyDescent="0.25">
      <c r="A238" s="184"/>
      <c r="B238" s="120" t="s">
        <v>1809</v>
      </c>
      <c r="C238" s="109"/>
      <c r="D238" s="194"/>
    </row>
    <row r="239" spans="1:5" ht="22.5" x14ac:dyDescent="0.25">
      <c r="A239" s="184"/>
      <c r="B239" s="120" t="s">
        <v>1811</v>
      </c>
      <c r="C239" s="109"/>
      <c r="D239" s="194"/>
    </row>
    <row r="240" spans="1:5" x14ac:dyDescent="0.25">
      <c r="A240" s="184"/>
      <c r="B240" s="120" t="s">
        <v>1814</v>
      </c>
      <c r="C240" s="109"/>
      <c r="D240" s="194"/>
    </row>
    <row r="241" spans="1:4" x14ac:dyDescent="0.25">
      <c r="A241" s="184"/>
      <c r="B241" s="120" t="s">
        <v>1814</v>
      </c>
      <c r="C241" s="109"/>
      <c r="D241" s="194"/>
    </row>
    <row r="242" spans="1:4" x14ac:dyDescent="0.25">
      <c r="A242" s="184"/>
      <c r="B242" s="120" t="s">
        <v>1815</v>
      </c>
      <c r="C242" s="109"/>
      <c r="D242" s="194"/>
    </row>
    <row r="243" spans="1:4" x14ac:dyDescent="0.2">
      <c r="A243" s="178" t="s">
        <v>24</v>
      </c>
      <c r="B243" s="178">
        <f>SUBTOTAL(103,TabelaMOV4[TDT])</f>
        <v>12</v>
      </c>
      <c r="C243" s="178"/>
      <c r="D243" s="199"/>
    </row>
  </sheetData>
  <mergeCells count="15">
    <mergeCell ref="G18:H18"/>
    <mergeCell ref="A35:B35"/>
    <mergeCell ref="A36:B36"/>
    <mergeCell ref="A6:B6"/>
    <mergeCell ref="A7:B7"/>
    <mergeCell ref="A8:B8"/>
    <mergeCell ref="A10:C10"/>
    <mergeCell ref="C11:E11"/>
    <mergeCell ref="G12:H12"/>
    <mergeCell ref="A5:B5"/>
    <mergeCell ref="C1:E1"/>
    <mergeCell ref="A2:B2"/>
    <mergeCell ref="C2:E2"/>
    <mergeCell ref="A3:B3"/>
    <mergeCell ref="A4:B4"/>
  </mergeCells>
  <dataValidations count="7">
    <dataValidation type="list" allowBlank="1" showInputMessage="1" promptTitle="Izberi iz seznama" prompt="Iz spodnjega seznama izberi tujo organizacijo kateri pripada TDT" sqref="A14:A32" xr:uid="{C2A84E49-D094-4D0A-8AB4-A31A441B2C3D}">
      <formula1>Organizacije</formula1>
    </dataValidation>
    <dataValidation type="list" allowBlank="1" showInputMessage="1" showErrorMessage="1" promptTitle="Izberi iz seznama" prompt="Izberi trenutni status članstva znortaj tujega TDT" sqref="D14:D32" xr:uid="{80428B59-8853-426C-8AAB-B9CD02D4717F}">
      <formula1>Status</formula1>
    </dataValidation>
    <dataValidation allowBlank="1" showInputMessage="1" promptTitle="Vnesi datum" prompt="Vnesi datum zadnje spremembe statusa članstva TDT" sqref="E14:E32" xr:uid="{982C04BB-DEE9-4086-B47B-0162AAC11EFD}"/>
    <dataValidation allowBlank="1" showInputMessage="1" showErrorMessage="1" promptTitle="Vnesi naslov tujega TDT" prompt="Vnesi originalni naslov tujega TDT" sqref="C14:C32" xr:uid="{B7E4323A-F6E7-43A8-8C94-12304B5A4DC8}"/>
    <dataValidation allowBlank="1" showInputMessage="1" showErrorMessage="1" promptTitle="Vnesi oznako" prompt="Vnesi oznako Evropskega, mednarodnega ali Slovenskega TC, SC ali WG" sqref="B231:B242" xr:uid="{9DA6B48A-4624-45AE-96D5-20EE71CA4628}"/>
    <dataValidation allowBlank="1" showInputMessage="1" showErrorMessage="1" promptTitle="Vnesi ime " prompt="Vpiši ime in priimek strokovnjaka oziroma TS" sqref="A231:A242" xr:uid="{4B508C8C-5D76-4BA4-B96D-9FE550E695E0}"/>
    <dataValidation allowBlank="1" showInputMessage="1" showErrorMessage="1" promptTitle="Vnesi ime TDT" prompt="Vnesi celotno ime tujega TDT" sqref="C231:C242" xr:uid="{BCB20818-B947-425E-B3EA-16FAF1AC2F91}"/>
  </dataValidations>
  <pageMargins left="0.25" right="0.25" top="0.25" bottom="0.25" header="0.5" footer="0.5"/>
  <pageSetup paperSize="9" orientation="landscape" r:id="rId1"/>
  <headerFooter alignWithMargins="0">
    <oddFooter>&amp;L&amp;C&amp;R</oddFooter>
  </headerFooter>
  <drawing r:id="rId2"/>
  <tableParts count="7">
    <tablePart r:id="rId3"/>
    <tablePart r:id="rId4"/>
    <tablePart r:id="rId5"/>
    <tablePart r:id="rId6"/>
    <tablePart r:id="rId7"/>
    <tablePart r:id="rId8"/>
    <tablePart r:id="rId9"/>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22D2D-5157-4753-9DC1-17EA653349E9}">
  <sheetPr>
    <outlinePr summaryBelow="0" summaryRight="0"/>
  </sheetPr>
  <dimension ref="A1:M283"/>
  <sheetViews>
    <sheetView showGridLines="0" zoomScaleNormal="100" workbookViewId="0">
      <pane ySplit="1" topLeftCell="A255" activePane="bottomLeft" state="frozenSplit"/>
      <selection activeCell="A31" sqref="A31"/>
      <selection pane="bottomLeft" activeCell="A5" sqref="A5:B5"/>
    </sheetView>
  </sheetViews>
  <sheetFormatPr defaultColWidth="9.140625" defaultRowHeight="12.75" x14ac:dyDescent="0.25"/>
  <cols>
    <col min="1" max="1" width="23.140625" style="3" customWidth="1"/>
    <col min="2" max="2" width="18.28515625" style="3" customWidth="1"/>
    <col min="3" max="3" width="38.7109375" style="3" customWidth="1"/>
    <col min="4" max="4" width="14.140625" style="3" bestFit="1" customWidth="1"/>
    <col min="5" max="5" width="43.7109375" style="3" customWidth="1"/>
    <col min="6" max="8" width="11.5703125" style="3" customWidth="1"/>
    <col min="9" max="9" width="3.5703125" style="3" customWidth="1"/>
    <col min="10" max="16384" width="9.140625" style="3"/>
  </cols>
  <sheetData>
    <row r="1" spans="1:13" ht="18.75" customHeight="1" x14ac:dyDescent="0.25">
      <c r="A1" s="1"/>
      <c r="B1" s="2"/>
      <c r="C1" s="306" t="s">
        <v>0</v>
      </c>
      <c r="D1" s="306"/>
      <c r="E1" s="306"/>
      <c r="F1" s="2"/>
      <c r="G1" s="1"/>
      <c r="H1" s="1"/>
    </row>
    <row r="2" spans="1:13" ht="13.5" customHeight="1" x14ac:dyDescent="0.25">
      <c r="A2" s="303" t="s">
        <v>1</v>
      </c>
      <c r="B2" s="303"/>
      <c r="C2" s="307" t="s">
        <v>1863</v>
      </c>
      <c r="D2" s="307"/>
      <c r="E2" s="307"/>
      <c r="F2" s="1"/>
      <c r="G2" s="1"/>
      <c r="H2" s="1"/>
    </row>
    <row r="3" spans="1:13" x14ac:dyDescent="0.25">
      <c r="A3" s="303" t="s">
        <v>2</v>
      </c>
      <c r="B3" s="303"/>
      <c r="C3" s="5" t="s">
        <v>165</v>
      </c>
      <c r="D3" s="5"/>
      <c r="E3" s="5"/>
      <c r="F3" s="5"/>
      <c r="G3" s="1"/>
      <c r="H3" s="1"/>
    </row>
    <row r="4" spans="1:13" x14ac:dyDescent="0.25">
      <c r="A4" s="303" t="s">
        <v>3</v>
      </c>
      <c r="B4" s="303"/>
      <c r="C4" s="5" t="s">
        <v>1864</v>
      </c>
      <c r="D4" s="5"/>
      <c r="E4" s="5"/>
      <c r="F4" s="5"/>
      <c r="G4" s="1"/>
      <c r="H4" s="1"/>
      <c r="J4" s="36"/>
      <c r="K4" s="10"/>
      <c r="L4" s="10"/>
      <c r="M4" s="10"/>
    </row>
    <row r="5" spans="1:13" x14ac:dyDescent="0.25">
      <c r="A5" s="303" t="s">
        <v>4</v>
      </c>
      <c r="B5" s="303"/>
      <c r="C5" s="6">
        <v>7</v>
      </c>
      <c r="D5" s="5"/>
      <c r="E5" s="5"/>
      <c r="F5" s="5"/>
      <c r="G5" s="1"/>
      <c r="H5" s="1"/>
      <c r="J5" s="36"/>
    </row>
    <row r="6" spans="1:13" x14ac:dyDescent="0.25">
      <c r="A6" s="303" t="s">
        <v>5</v>
      </c>
      <c r="B6" s="303"/>
      <c r="C6" s="6">
        <v>9</v>
      </c>
      <c r="D6" s="5"/>
      <c r="E6" s="5"/>
      <c r="F6" s="5"/>
      <c r="G6" s="1"/>
      <c r="H6" s="1"/>
    </row>
    <row r="7" spans="1:13" x14ac:dyDescent="0.25">
      <c r="A7" s="304" t="s">
        <v>62</v>
      </c>
      <c r="B7" s="304"/>
      <c r="C7" s="6"/>
      <c r="D7" s="5"/>
      <c r="E7" s="5"/>
      <c r="F7" s="5"/>
      <c r="G7" s="1"/>
      <c r="H7" s="1"/>
    </row>
    <row r="8" spans="1:13" x14ac:dyDescent="0.25">
      <c r="A8" s="304" t="s">
        <v>23</v>
      </c>
      <c r="B8" s="304"/>
      <c r="C8" s="6">
        <v>1</v>
      </c>
      <c r="D8" s="5"/>
      <c r="E8" s="5"/>
      <c r="F8" s="5"/>
      <c r="G8" s="1"/>
      <c r="H8" s="1"/>
    </row>
    <row r="9" spans="1:13" x14ac:dyDescent="0.25">
      <c r="A9" s="4"/>
      <c r="B9" s="4"/>
      <c r="C9" s="6"/>
      <c r="D9" s="5"/>
      <c r="E9" s="5"/>
      <c r="F9" s="5"/>
      <c r="G9" s="1"/>
      <c r="H9" s="1"/>
    </row>
    <row r="10" spans="1:13" x14ac:dyDescent="0.25">
      <c r="A10" s="305" t="s">
        <v>6</v>
      </c>
      <c r="B10" s="305"/>
      <c r="C10" s="305"/>
      <c r="D10" s="41"/>
      <c r="E10" s="41"/>
      <c r="F10" s="41"/>
      <c r="G10" s="1"/>
      <c r="H10" s="1"/>
    </row>
    <row r="11" spans="1:13" s="10" customFormat="1" ht="27.75" customHeight="1" x14ac:dyDescent="0.25">
      <c r="A11" s="7" t="s">
        <v>7</v>
      </c>
      <c r="B11" s="7"/>
      <c r="C11" s="301" t="s">
        <v>1865</v>
      </c>
      <c r="D11" s="301"/>
      <c r="E11" s="301"/>
      <c r="F11" s="7"/>
      <c r="G11" s="9"/>
      <c r="H11" s="9"/>
    </row>
    <row r="12" spans="1:13" ht="12.75" customHeight="1" x14ac:dyDescent="0.25">
      <c r="A12" s="65" t="s">
        <v>8</v>
      </c>
      <c r="B12" s="24"/>
      <c r="C12" s="24"/>
      <c r="D12" s="24"/>
      <c r="E12" s="24"/>
      <c r="F12" s="24"/>
      <c r="G12" s="299"/>
      <c r="H12" s="299"/>
    </row>
    <row r="13" spans="1:13" s="10" customFormat="1" ht="24" x14ac:dyDescent="0.25">
      <c r="A13" s="79" t="s">
        <v>9</v>
      </c>
      <c r="B13" s="64" t="s">
        <v>63</v>
      </c>
      <c r="C13" s="79" t="s">
        <v>64</v>
      </c>
      <c r="D13" s="68" t="s">
        <v>10</v>
      </c>
      <c r="E13" s="83" t="s">
        <v>30</v>
      </c>
      <c r="F13" s="11"/>
    </row>
    <row r="14" spans="1:13" x14ac:dyDescent="0.25">
      <c r="A14" s="80" t="s">
        <v>29</v>
      </c>
      <c r="B14" s="217" t="s">
        <v>2622</v>
      </c>
      <c r="C14" s="62" t="s">
        <v>2543</v>
      </c>
      <c r="D14" s="49" t="s">
        <v>39</v>
      </c>
      <c r="E14" s="84">
        <v>39219</v>
      </c>
      <c r="F14" s="12"/>
    </row>
    <row r="15" spans="1:13" x14ac:dyDescent="0.25">
      <c r="A15" s="80" t="s">
        <v>29</v>
      </c>
      <c r="B15" s="73" t="s">
        <v>2623</v>
      </c>
      <c r="C15" s="62" t="s">
        <v>2544</v>
      </c>
      <c r="D15" s="49" t="s">
        <v>39</v>
      </c>
      <c r="E15" s="84">
        <v>39219</v>
      </c>
      <c r="F15" s="12"/>
    </row>
    <row r="16" spans="1:13" x14ac:dyDescent="0.25">
      <c r="A16" s="80" t="s">
        <v>29</v>
      </c>
      <c r="B16" s="73" t="s">
        <v>2624</v>
      </c>
      <c r="C16" s="62" t="s">
        <v>2545</v>
      </c>
      <c r="D16" s="49" t="s">
        <v>39</v>
      </c>
      <c r="E16" s="84">
        <v>39219</v>
      </c>
      <c r="F16" s="14"/>
    </row>
    <row r="17" spans="1:9" ht="24" x14ac:dyDescent="0.25">
      <c r="A17" s="80" t="s">
        <v>29</v>
      </c>
      <c r="B17" s="77" t="s">
        <v>2625</v>
      </c>
      <c r="C17" s="62" t="s">
        <v>2546</v>
      </c>
      <c r="D17" s="49" t="s">
        <v>39</v>
      </c>
      <c r="E17" s="84">
        <v>39219</v>
      </c>
      <c r="F17" s="14"/>
    </row>
    <row r="18" spans="1:9" ht="24" x14ac:dyDescent="0.25">
      <c r="A18" s="80" t="s">
        <v>29</v>
      </c>
      <c r="B18" s="52" t="s">
        <v>2626</v>
      </c>
      <c r="C18" s="62" t="s">
        <v>2547</v>
      </c>
      <c r="D18" s="49" t="s">
        <v>39</v>
      </c>
      <c r="E18" s="84">
        <v>39219</v>
      </c>
      <c r="F18" s="24"/>
      <c r="G18" s="299"/>
      <c r="H18" s="299"/>
    </row>
    <row r="19" spans="1:9" s="10" customFormat="1" x14ac:dyDescent="0.25">
      <c r="A19" s="80" t="s">
        <v>29</v>
      </c>
      <c r="B19" s="52" t="s">
        <v>2627</v>
      </c>
      <c r="C19" s="62" t="s">
        <v>2548</v>
      </c>
      <c r="D19" s="49" t="s">
        <v>39</v>
      </c>
      <c r="E19" s="84">
        <v>39219</v>
      </c>
      <c r="G19" s="15"/>
      <c r="H19" s="15"/>
      <c r="I19" s="15"/>
    </row>
    <row r="20" spans="1:9" x14ac:dyDescent="0.25">
      <c r="A20" s="80" t="s">
        <v>29</v>
      </c>
      <c r="B20" s="52" t="s">
        <v>2628</v>
      </c>
      <c r="C20" s="62" t="s">
        <v>2549</v>
      </c>
      <c r="D20" s="49" t="s">
        <v>39</v>
      </c>
      <c r="E20" s="84">
        <v>39219</v>
      </c>
      <c r="F20" s="8"/>
      <c r="G20" s="17"/>
    </row>
    <row r="21" spans="1:9" x14ac:dyDescent="0.25">
      <c r="A21" s="80" t="s">
        <v>29</v>
      </c>
      <c r="B21" s="52" t="s">
        <v>2629</v>
      </c>
      <c r="C21" s="62" t="s">
        <v>2550</v>
      </c>
      <c r="D21" s="49" t="s">
        <v>39</v>
      </c>
      <c r="E21" s="84">
        <v>39219</v>
      </c>
      <c r="F21" s="8"/>
      <c r="G21" s="17"/>
    </row>
    <row r="22" spans="1:9" s="38" customFormat="1" x14ac:dyDescent="0.25">
      <c r="A22" s="80" t="s">
        <v>29</v>
      </c>
      <c r="B22" s="52" t="s">
        <v>2630</v>
      </c>
      <c r="C22" s="62" t="s">
        <v>2551</v>
      </c>
      <c r="D22" s="49" t="s">
        <v>39</v>
      </c>
      <c r="E22" s="84">
        <v>39219</v>
      </c>
      <c r="F22" s="8"/>
      <c r="G22" s="35"/>
    </row>
    <row r="23" spans="1:9" x14ac:dyDescent="0.25">
      <c r="A23" s="80" t="s">
        <v>29</v>
      </c>
      <c r="B23" s="52" t="s">
        <v>2631</v>
      </c>
      <c r="C23" s="62" t="s">
        <v>2552</v>
      </c>
      <c r="D23" s="49" t="s">
        <v>39</v>
      </c>
      <c r="E23" s="84">
        <v>39219</v>
      </c>
      <c r="F23" s="8"/>
      <c r="G23" s="17"/>
    </row>
    <row r="24" spans="1:9" x14ac:dyDescent="0.25">
      <c r="A24" s="80" t="s">
        <v>29</v>
      </c>
      <c r="B24" s="52" t="s">
        <v>2632</v>
      </c>
      <c r="C24" s="62" t="s">
        <v>2553</v>
      </c>
      <c r="D24" s="49" t="s">
        <v>39</v>
      </c>
      <c r="E24" s="84">
        <v>39219</v>
      </c>
      <c r="F24" s="8"/>
      <c r="G24" s="17"/>
    </row>
    <row r="25" spans="1:9" ht="24" x14ac:dyDescent="0.25">
      <c r="A25" s="80" t="s">
        <v>29</v>
      </c>
      <c r="B25" s="52" t="s">
        <v>2633</v>
      </c>
      <c r="C25" s="62" t="s">
        <v>2554</v>
      </c>
      <c r="D25" s="49" t="s">
        <v>39</v>
      </c>
      <c r="E25" s="84">
        <v>39219</v>
      </c>
      <c r="F25" s="8"/>
      <c r="G25" s="17"/>
    </row>
    <row r="26" spans="1:9" ht="24" x14ac:dyDescent="0.25">
      <c r="A26" s="80" t="s">
        <v>29</v>
      </c>
      <c r="B26" s="52" t="s">
        <v>2634</v>
      </c>
      <c r="C26" s="62" t="s">
        <v>2555</v>
      </c>
      <c r="D26" s="49" t="s">
        <v>39</v>
      </c>
      <c r="E26" s="84">
        <v>39219</v>
      </c>
      <c r="F26" s="8"/>
      <c r="G26" s="17"/>
    </row>
    <row r="27" spans="1:9" x14ac:dyDescent="0.25">
      <c r="A27" s="80" t="s">
        <v>29</v>
      </c>
      <c r="B27" s="52" t="s">
        <v>2635</v>
      </c>
      <c r="C27" s="62" t="s">
        <v>2556</v>
      </c>
      <c r="D27" s="49" t="s">
        <v>39</v>
      </c>
      <c r="E27" s="84">
        <v>39219</v>
      </c>
      <c r="F27" s="8"/>
      <c r="G27" s="17"/>
    </row>
    <row r="28" spans="1:9" s="10" customFormat="1" ht="24" x14ac:dyDescent="0.25">
      <c r="A28" s="80" t="s">
        <v>29</v>
      </c>
      <c r="B28" s="52" t="s">
        <v>2636</v>
      </c>
      <c r="C28" s="62" t="s">
        <v>2557</v>
      </c>
      <c r="D28" s="49" t="s">
        <v>39</v>
      </c>
      <c r="E28" s="84">
        <v>39219</v>
      </c>
      <c r="F28" s="11"/>
      <c r="G28" s="11"/>
      <c r="H28" s="11"/>
    </row>
    <row r="29" spans="1:9" x14ac:dyDescent="0.25">
      <c r="A29" s="80" t="s">
        <v>29</v>
      </c>
      <c r="B29" s="52" t="s">
        <v>2637</v>
      </c>
      <c r="C29" s="62" t="s">
        <v>2558</v>
      </c>
      <c r="D29" s="49" t="s">
        <v>39</v>
      </c>
      <c r="E29" s="84">
        <v>39219</v>
      </c>
      <c r="F29" s="4"/>
    </row>
    <row r="30" spans="1:9" x14ac:dyDescent="0.25">
      <c r="A30" s="80" t="s">
        <v>29</v>
      </c>
      <c r="B30" s="52" t="s">
        <v>2638</v>
      </c>
      <c r="C30" s="62" t="s">
        <v>2559</v>
      </c>
      <c r="D30" s="49" t="s">
        <v>39</v>
      </c>
      <c r="E30" s="84">
        <v>39219</v>
      </c>
    </row>
    <row r="31" spans="1:9" x14ac:dyDescent="0.25">
      <c r="A31" s="80" t="s">
        <v>29</v>
      </c>
      <c r="B31" s="52" t="s">
        <v>2639</v>
      </c>
      <c r="C31" s="62" t="s">
        <v>2560</v>
      </c>
      <c r="D31" s="49" t="s">
        <v>39</v>
      </c>
      <c r="E31" s="84">
        <v>39219</v>
      </c>
    </row>
    <row r="32" spans="1:9" x14ac:dyDescent="0.25">
      <c r="A32" s="80" t="s">
        <v>29</v>
      </c>
      <c r="B32" s="52" t="s">
        <v>2640</v>
      </c>
      <c r="C32" s="62" t="s">
        <v>2561</v>
      </c>
      <c r="D32" s="49" t="s">
        <v>39</v>
      </c>
      <c r="E32" s="84">
        <v>39219</v>
      </c>
    </row>
    <row r="33" spans="1:8" x14ac:dyDescent="0.25">
      <c r="A33" s="80" t="s">
        <v>29</v>
      </c>
      <c r="B33" s="52" t="s">
        <v>2641</v>
      </c>
      <c r="C33" s="62" t="s">
        <v>2562</v>
      </c>
      <c r="D33" s="49" t="s">
        <v>39</v>
      </c>
      <c r="E33" s="84">
        <v>39219</v>
      </c>
    </row>
    <row r="34" spans="1:8" x14ac:dyDescent="0.25">
      <c r="A34" s="80" t="s">
        <v>29</v>
      </c>
      <c r="B34" s="52" t="s">
        <v>2642</v>
      </c>
      <c r="C34" s="62" t="s">
        <v>2563</v>
      </c>
      <c r="D34" s="49" t="s">
        <v>39</v>
      </c>
      <c r="E34" s="84">
        <v>39219</v>
      </c>
    </row>
    <row r="35" spans="1:8" x14ac:dyDescent="0.25">
      <c r="A35" s="80" t="s">
        <v>29</v>
      </c>
      <c r="B35" s="52" t="s">
        <v>2643</v>
      </c>
      <c r="C35" s="62" t="s">
        <v>2564</v>
      </c>
      <c r="D35" s="49" t="s">
        <v>39</v>
      </c>
      <c r="E35" s="84">
        <v>39219</v>
      </c>
      <c r="F35" s="4"/>
    </row>
    <row r="36" spans="1:8" x14ac:dyDescent="0.25">
      <c r="A36" s="80" t="s">
        <v>29</v>
      </c>
      <c r="B36" s="52" t="s">
        <v>2644</v>
      </c>
      <c r="C36" s="62" t="s">
        <v>2565</v>
      </c>
      <c r="D36" s="49" t="s">
        <v>39</v>
      </c>
      <c r="E36" s="84">
        <v>39219</v>
      </c>
      <c r="F36" s="4"/>
    </row>
    <row r="37" spans="1:8" s="20" customFormat="1" ht="12" x14ac:dyDescent="0.25">
      <c r="A37" s="80" t="s">
        <v>29</v>
      </c>
      <c r="B37" s="50" t="s">
        <v>2645</v>
      </c>
      <c r="C37" s="62" t="s">
        <v>2566</v>
      </c>
      <c r="D37" s="49" t="s">
        <v>39</v>
      </c>
      <c r="E37" s="84">
        <v>39219</v>
      </c>
      <c r="F37" s="21"/>
      <c r="G37" s="21"/>
      <c r="H37" s="21"/>
    </row>
    <row r="38" spans="1:8" s="20" customFormat="1" ht="12" x14ac:dyDescent="0.25">
      <c r="A38" s="80" t="s">
        <v>29</v>
      </c>
      <c r="B38" s="50" t="s">
        <v>1881</v>
      </c>
      <c r="C38" s="62" t="s">
        <v>2567</v>
      </c>
      <c r="D38" s="49" t="s">
        <v>39</v>
      </c>
      <c r="E38" s="84">
        <v>37881</v>
      </c>
      <c r="F38" s="21"/>
      <c r="G38" s="21"/>
      <c r="H38" s="21"/>
    </row>
    <row r="39" spans="1:8" s="20" customFormat="1" ht="12" x14ac:dyDescent="0.25">
      <c r="A39" s="80" t="s">
        <v>29</v>
      </c>
      <c r="B39" s="50" t="s">
        <v>1882</v>
      </c>
      <c r="C39" s="62" t="s">
        <v>2568</v>
      </c>
      <c r="D39" s="49" t="s">
        <v>39</v>
      </c>
      <c r="E39" s="84">
        <v>37881</v>
      </c>
      <c r="F39" s="21"/>
      <c r="G39" s="21"/>
      <c r="H39" s="21"/>
    </row>
    <row r="40" spans="1:8" s="20" customFormat="1" ht="24" x14ac:dyDescent="0.25">
      <c r="A40" s="80" t="s">
        <v>29</v>
      </c>
      <c r="B40" s="52" t="s">
        <v>2646</v>
      </c>
      <c r="C40" s="62" t="s">
        <v>2569</v>
      </c>
      <c r="D40" s="49" t="s">
        <v>39</v>
      </c>
      <c r="E40" s="84">
        <v>37881</v>
      </c>
      <c r="F40" s="21"/>
      <c r="G40" s="21"/>
      <c r="H40" s="21"/>
    </row>
    <row r="41" spans="1:8" s="20" customFormat="1" ht="12" x14ac:dyDescent="0.25">
      <c r="A41" s="80" t="s">
        <v>29</v>
      </c>
      <c r="B41" s="52" t="s">
        <v>2647</v>
      </c>
      <c r="C41" s="62" t="s">
        <v>2570</v>
      </c>
      <c r="D41" s="49" t="s">
        <v>39</v>
      </c>
      <c r="E41" s="84">
        <v>37881</v>
      </c>
      <c r="F41" s="21"/>
      <c r="G41" s="21"/>
      <c r="H41" s="21"/>
    </row>
    <row r="42" spans="1:8" s="20" customFormat="1" ht="24" x14ac:dyDescent="0.25">
      <c r="A42" s="80" t="s">
        <v>29</v>
      </c>
      <c r="B42" s="52" t="s">
        <v>2648</v>
      </c>
      <c r="C42" s="62" t="s">
        <v>2571</v>
      </c>
      <c r="D42" s="49" t="s">
        <v>39</v>
      </c>
      <c r="E42" s="84">
        <v>37881</v>
      </c>
      <c r="F42" s="21"/>
      <c r="G42" s="21"/>
      <c r="H42" s="21"/>
    </row>
    <row r="43" spans="1:8" ht="24" x14ac:dyDescent="0.25">
      <c r="A43" s="80" t="s">
        <v>29</v>
      </c>
      <c r="B43" s="52" t="s">
        <v>2649</v>
      </c>
      <c r="C43" s="62" t="s">
        <v>2572</v>
      </c>
      <c r="D43" s="49" t="s">
        <v>39</v>
      </c>
      <c r="E43" s="84">
        <v>37881</v>
      </c>
      <c r="F43" s="22"/>
      <c r="G43" s="23"/>
      <c r="H43" s="23"/>
    </row>
    <row r="44" spans="1:8" x14ac:dyDescent="0.25">
      <c r="A44" s="80" t="s">
        <v>29</v>
      </c>
      <c r="B44" s="52" t="s">
        <v>2650</v>
      </c>
      <c r="C44" s="62" t="s">
        <v>2573</v>
      </c>
      <c r="D44" s="49" t="s">
        <v>39</v>
      </c>
      <c r="E44" s="84">
        <v>37881</v>
      </c>
      <c r="F44" s="22"/>
      <c r="G44" s="23"/>
      <c r="H44" s="23"/>
    </row>
    <row r="45" spans="1:8" x14ac:dyDescent="0.25">
      <c r="A45" s="80" t="s">
        <v>29</v>
      </c>
      <c r="B45" s="52" t="s">
        <v>2651</v>
      </c>
      <c r="C45" s="62" t="s">
        <v>2574</v>
      </c>
      <c r="D45" s="49" t="s">
        <v>39</v>
      </c>
      <c r="E45" s="84">
        <v>37881</v>
      </c>
      <c r="F45" s="22"/>
      <c r="G45" s="23"/>
      <c r="H45" s="23"/>
    </row>
    <row r="46" spans="1:8" x14ac:dyDescent="0.25">
      <c r="A46" s="80" t="s">
        <v>29</v>
      </c>
      <c r="B46" s="52" t="s">
        <v>2652</v>
      </c>
      <c r="C46" s="62" t="s">
        <v>2575</v>
      </c>
      <c r="D46" s="49" t="s">
        <v>39</v>
      </c>
      <c r="E46" s="84">
        <v>37881</v>
      </c>
      <c r="F46" s="22"/>
      <c r="G46" s="23"/>
      <c r="H46" s="23"/>
    </row>
    <row r="47" spans="1:8" x14ac:dyDescent="0.25">
      <c r="A47" s="80" t="s">
        <v>29</v>
      </c>
      <c r="B47" s="52" t="s">
        <v>2653</v>
      </c>
      <c r="C47" s="62" t="s">
        <v>2576</v>
      </c>
      <c r="D47" s="49" t="s">
        <v>39</v>
      </c>
      <c r="E47" s="84">
        <v>37881</v>
      </c>
      <c r="F47" s="22"/>
      <c r="G47" s="23"/>
      <c r="H47" s="23"/>
    </row>
    <row r="48" spans="1:8" x14ac:dyDescent="0.25">
      <c r="A48" s="80" t="s">
        <v>29</v>
      </c>
      <c r="B48" s="52" t="s">
        <v>2654</v>
      </c>
      <c r="C48" s="62" t="s">
        <v>2577</v>
      </c>
      <c r="D48" s="49" t="s">
        <v>39</v>
      </c>
      <c r="E48" s="84">
        <v>37881</v>
      </c>
      <c r="F48" s="22"/>
      <c r="G48" s="23"/>
      <c r="H48" s="23"/>
    </row>
    <row r="49" spans="1:8" x14ac:dyDescent="0.25">
      <c r="A49" s="80" t="s">
        <v>29</v>
      </c>
      <c r="B49" s="52" t="s">
        <v>2655</v>
      </c>
      <c r="C49" s="62" t="s">
        <v>2578</v>
      </c>
      <c r="D49" s="49" t="s">
        <v>39</v>
      </c>
      <c r="E49" s="84">
        <v>37881</v>
      </c>
      <c r="F49" s="22"/>
      <c r="G49" s="23"/>
      <c r="H49" s="23"/>
    </row>
    <row r="50" spans="1:8" x14ac:dyDescent="0.25">
      <c r="A50" s="80" t="s">
        <v>29</v>
      </c>
      <c r="B50" s="52" t="s">
        <v>2656</v>
      </c>
      <c r="C50" s="62" t="s">
        <v>2579</v>
      </c>
      <c r="D50" s="49" t="s">
        <v>39</v>
      </c>
      <c r="E50" s="84">
        <v>37881</v>
      </c>
      <c r="F50" s="22"/>
      <c r="G50" s="23"/>
      <c r="H50" s="23"/>
    </row>
    <row r="51" spans="1:8" x14ac:dyDescent="0.25">
      <c r="A51" s="80" t="s">
        <v>29</v>
      </c>
      <c r="B51" s="52" t="s">
        <v>2657</v>
      </c>
      <c r="C51" s="62" t="s">
        <v>2580</v>
      </c>
      <c r="D51" s="49" t="s">
        <v>39</v>
      </c>
      <c r="E51" s="84">
        <v>37881</v>
      </c>
      <c r="F51" s="5"/>
    </row>
    <row r="52" spans="1:8" x14ac:dyDescent="0.25">
      <c r="A52" s="80" t="s">
        <v>29</v>
      </c>
      <c r="B52" s="52" t="s">
        <v>2658</v>
      </c>
      <c r="C52" s="62" t="s">
        <v>2581</v>
      </c>
      <c r="D52" s="49" t="s">
        <v>39</v>
      </c>
      <c r="E52" s="84">
        <v>37881</v>
      </c>
      <c r="F52" s="16"/>
    </row>
    <row r="53" spans="1:8" x14ac:dyDescent="0.25">
      <c r="A53" s="80" t="s">
        <v>29</v>
      </c>
      <c r="B53" s="52" t="s">
        <v>2659</v>
      </c>
      <c r="C53" s="62" t="s">
        <v>2582</v>
      </c>
      <c r="D53" s="49" t="s">
        <v>39</v>
      </c>
      <c r="E53" s="84">
        <v>37881</v>
      </c>
    </row>
    <row r="54" spans="1:8" x14ac:dyDescent="0.25">
      <c r="A54" s="80" t="s">
        <v>29</v>
      </c>
      <c r="B54" s="52" t="s">
        <v>2660</v>
      </c>
      <c r="C54" s="62" t="s">
        <v>2583</v>
      </c>
      <c r="D54" s="49" t="s">
        <v>39</v>
      </c>
      <c r="E54" s="84">
        <v>37881</v>
      </c>
    </row>
    <row r="55" spans="1:8" x14ac:dyDescent="0.25">
      <c r="A55" s="80" t="s">
        <v>29</v>
      </c>
      <c r="B55" s="50" t="s">
        <v>2661</v>
      </c>
      <c r="C55" s="62" t="s">
        <v>2584</v>
      </c>
      <c r="D55" s="49" t="s">
        <v>39</v>
      </c>
      <c r="E55" s="84">
        <v>39219</v>
      </c>
    </row>
    <row r="56" spans="1:8" ht="24" x14ac:dyDescent="0.25">
      <c r="A56" s="80" t="s">
        <v>29</v>
      </c>
      <c r="B56" s="52" t="s">
        <v>2662</v>
      </c>
      <c r="C56" s="62" t="s">
        <v>2585</v>
      </c>
      <c r="D56" s="49" t="s">
        <v>39</v>
      </c>
      <c r="E56" s="84">
        <v>39219</v>
      </c>
    </row>
    <row r="57" spans="1:8" x14ac:dyDescent="0.25">
      <c r="A57" s="80" t="s">
        <v>29</v>
      </c>
      <c r="B57" s="50" t="s">
        <v>1883</v>
      </c>
      <c r="C57" s="62" t="s">
        <v>2586</v>
      </c>
      <c r="D57" s="49" t="s">
        <v>39</v>
      </c>
      <c r="E57" s="84">
        <v>39219</v>
      </c>
    </row>
    <row r="58" spans="1:8" x14ac:dyDescent="0.25">
      <c r="A58" s="80" t="s">
        <v>29</v>
      </c>
      <c r="B58" s="52" t="s">
        <v>2663</v>
      </c>
      <c r="C58" s="62" t="s">
        <v>2587</v>
      </c>
      <c r="D58" s="49" t="s">
        <v>39</v>
      </c>
      <c r="E58" s="84">
        <v>39219</v>
      </c>
      <c r="F58" s="16"/>
    </row>
    <row r="59" spans="1:8" x14ac:dyDescent="0.25">
      <c r="A59" s="80" t="s">
        <v>29</v>
      </c>
      <c r="B59" s="52" t="s">
        <v>2664</v>
      </c>
      <c r="C59" s="62" t="s">
        <v>2588</v>
      </c>
      <c r="D59" s="49" t="s">
        <v>39</v>
      </c>
      <c r="E59" s="84">
        <v>39219</v>
      </c>
      <c r="F59" s="16"/>
    </row>
    <row r="60" spans="1:8" x14ac:dyDescent="0.25">
      <c r="A60" s="80" t="s">
        <v>29</v>
      </c>
      <c r="B60" s="52" t="s">
        <v>2665</v>
      </c>
      <c r="C60" s="62" t="s">
        <v>2589</v>
      </c>
      <c r="D60" s="49" t="s">
        <v>39</v>
      </c>
      <c r="E60" s="84">
        <v>39219</v>
      </c>
    </row>
    <row r="61" spans="1:8" x14ac:dyDescent="0.25">
      <c r="A61" s="80" t="s">
        <v>29</v>
      </c>
      <c r="B61" s="52" t="s">
        <v>2666</v>
      </c>
      <c r="C61" s="62" t="s">
        <v>2590</v>
      </c>
      <c r="D61" s="49" t="s">
        <v>39</v>
      </c>
      <c r="E61" s="84">
        <v>39219</v>
      </c>
    </row>
    <row r="62" spans="1:8" x14ac:dyDescent="0.25">
      <c r="A62" s="80" t="s">
        <v>29</v>
      </c>
      <c r="B62" s="52" t="s">
        <v>2667</v>
      </c>
      <c r="C62" s="62" t="s">
        <v>2562</v>
      </c>
      <c r="D62" s="49" t="s">
        <v>39</v>
      </c>
      <c r="E62" s="84">
        <v>39219</v>
      </c>
    </row>
    <row r="63" spans="1:8" x14ac:dyDescent="0.25">
      <c r="A63" s="80" t="s">
        <v>29</v>
      </c>
      <c r="B63" s="50" t="s">
        <v>1884</v>
      </c>
      <c r="C63" s="62" t="s">
        <v>2591</v>
      </c>
      <c r="D63" s="49" t="s">
        <v>39</v>
      </c>
      <c r="E63" s="84">
        <v>39219</v>
      </c>
    </row>
    <row r="64" spans="1:8" x14ac:dyDescent="0.25">
      <c r="A64" s="80" t="s">
        <v>29</v>
      </c>
      <c r="B64" s="52" t="s">
        <v>2668</v>
      </c>
      <c r="C64" s="62" t="s">
        <v>2592</v>
      </c>
      <c r="D64" s="49" t="s">
        <v>39</v>
      </c>
      <c r="E64" s="84">
        <v>39219</v>
      </c>
    </row>
    <row r="65" spans="1:6" ht="24" x14ac:dyDescent="0.25">
      <c r="A65" s="80" t="s">
        <v>29</v>
      </c>
      <c r="B65" s="52" t="s">
        <v>2669</v>
      </c>
      <c r="C65" s="62" t="s">
        <v>2593</v>
      </c>
      <c r="D65" s="49" t="s">
        <v>39</v>
      </c>
      <c r="E65" s="84">
        <v>39219</v>
      </c>
      <c r="F65" s="5"/>
    </row>
    <row r="66" spans="1:6" x14ac:dyDescent="0.25">
      <c r="A66" s="80" t="s">
        <v>29</v>
      </c>
      <c r="B66" s="50" t="s">
        <v>2670</v>
      </c>
      <c r="C66" s="62" t="s">
        <v>2594</v>
      </c>
      <c r="D66" s="49" t="s">
        <v>39</v>
      </c>
      <c r="E66" s="84">
        <v>39219</v>
      </c>
    </row>
    <row r="67" spans="1:6" ht="24" x14ac:dyDescent="0.25">
      <c r="A67" s="80" t="s">
        <v>29</v>
      </c>
      <c r="B67" s="52" t="s">
        <v>2671</v>
      </c>
      <c r="C67" s="62" t="s">
        <v>2595</v>
      </c>
      <c r="D67" s="49" t="s">
        <v>39</v>
      </c>
      <c r="E67" s="84">
        <v>39219</v>
      </c>
    </row>
    <row r="68" spans="1:6" x14ac:dyDescent="0.25">
      <c r="A68" s="80" t="s">
        <v>29</v>
      </c>
      <c r="B68" s="52" t="s">
        <v>2672</v>
      </c>
      <c r="C68" s="62" t="s">
        <v>2596</v>
      </c>
      <c r="D68" s="49" t="s">
        <v>39</v>
      </c>
      <c r="E68" s="84">
        <v>39219</v>
      </c>
    </row>
    <row r="69" spans="1:6" x14ac:dyDescent="0.25">
      <c r="A69" s="80" t="s">
        <v>29</v>
      </c>
      <c r="B69" s="50" t="s">
        <v>1885</v>
      </c>
      <c r="C69" s="62" t="s">
        <v>2597</v>
      </c>
      <c r="D69" s="49" t="s">
        <v>39</v>
      </c>
      <c r="E69" s="84">
        <v>39219</v>
      </c>
    </row>
    <row r="70" spans="1:6" ht="24" x14ac:dyDescent="0.25">
      <c r="A70" s="80" t="s">
        <v>29</v>
      </c>
      <c r="B70" s="50" t="s">
        <v>1886</v>
      </c>
      <c r="C70" s="62" t="s">
        <v>2598</v>
      </c>
      <c r="D70" s="49" t="s">
        <v>39</v>
      </c>
      <c r="E70" s="84">
        <v>39219</v>
      </c>
    </row>
    <row r="71" spans="1:6" x14ac:dyDescent="0.25">
      <c r="A71" s="80" t="s">
        <v>29</v>
      </c>
      <c r="B71" s="50" t="s">
        <v>2673</v>
      </c>
      <c r="C71" s="62" t="s">
        <v>2599</v>
      </c>
      <c r="D71" s="49" t="s">
        <v>39</v>
      </c>
      <c r="E71" s="84">
        <v>39219</v>
      </c>
    </row>
    <row r="72" spans="1:6" s="10" customFormat="1" x14ac:dyDescent="0.25">
      <c r="A72" s="218" t="s">
        <v>29</v>
      </c>
      <c r="B72" s="50" t="s">
        <v>1887</v>
      </c>
      <c r="C72" s="219" t="s">
        <v>2600</v>
      </c>
      <c r="D72" s="49" t="s">
        <v>39</v>
      </c>
      <c r="E72" s="84">
        <v>39772</v>
      </c>
    </row>
    <row r="73" spans="1:6" x14ac:dyDescent="0.25">
      <c r="A73" s="80" t="s">
        <v>29</v>
      </c>
      <c r="B73" s="52" t="s">
        <v>2674</v>
      </c>
      <c r="C73" s="62" t="s">
        <v>2601</v>
      </c>
      <c r="D73" s="49" t="s">
        <v>39</v>
      </c>
      <c r="E73" s="84">
        <v>39772</v>
      </c>
    </row>
    <row r="74" spans="1:6" ht="24" x14ac:dyDescent="0.25">
      <c r="A74" s="80" t="s">
        <v>29</v>
      </c>
      <c r="B74" s="50" t="s">
        <v>1888</v>
      </c>
      <c r="C74" s="62" t="s">
        <v>2602</v>
      </c>
      <c r="D74" s="49" t="s">
        <v>39</v>
      </c>
      <c r="E74" s="84">
        <v>39772</v>
      </c>
    </row>
    <row r="75" spans="1:6" ht="24" x14ac:dyDescent="0.25">
      <c r="A75" s="80" t="s">
        <v>29</v>
      </c>
      <c r="B75" s="52" t="s">
        <v>2675</v>
      </c>
      <c r="C75" s="62" t="s">
        <v>2603</v>
      </c>
      <c r="D75" s="49" t="s">
        <v>39</v>
      </c>
      <c r="E75" s="84">
        <v>39772</v>
      </c>
    </row>
    <row r="76" spans="1:6" x14ac:dyDescent="0.25">
      <c r="A76" s="80" t="s">
        <v>29</v>
      </c>
      <c r="B76" s="50" t="s">
        <v>1889</v>
      </c>
      <c r="C76" s="62" t="s">
        <v>2604</v>
      </c>
      <c r="D76" s="49" t="s">
        <v>39</v>
      </c>
      <c r="E76" s="84">
        <v>39772</v>
      </c>
    </row>
    <row r="77" spans="1:6" x14ac:dyDescent="0.25">
      <c r="A77" s="80" t="s">
        <v>29</v>
      </c>
      <c r="B77" s="52" t="s">
        <v>2676</v>
      </c>
      <c r="C77" s="62" t="s">
        <v>2605</v>
      </c>
      <c r="D77" s="49" t="s">
        <v>39</v>
      </c>
      <c r="E77" s="84">
        <v>39772</v>
      </c>
    </row>
    <row r="78" spans="1:6" x14ac:dyDescent="0.25">
      <c r="A78" s="80" t="s">
        <v>29</v>
      </c>
      <c r="B78" s="52" t="s">
        <v>2677</v>
      </c>
      <c r="C78" s="62" t="s">
        <v>2606</v>
      </c>
      <c r="D78" s="49" t="s">
        <v>39</v>
      </c>
      <c r="E78" s="84">
        <v>39772</v>
      </c>
    </row>
    <row r="79" spans="1:6" x14ac:dyDescent="0.25">
      <c r="A79" s="80" t="s">
        <v>29</v>
      </c>
      <c r="B79" s="52" t="s">
        <v>2678</v>
      </c>
      <c r="C79" s="62" t="s">
        <v>2607</v>
      </c>
      <c r="D79" s="49" t="s">
        <v>39</v>
      </c>
      <c r="E79" s="84">
        <v>39772</v>
      </c>
    </row>
    <row r="80" spans="1:6" x14ac:dyDescent="0.25">
      <c r="A80" s="80" t="s">
        <v>29</v>
      </c>
      <c r="B80" s="52" t="s">
        <v>2679</v>
      </c>
      <c r="C80" s="62" t="s">
        <v>2608</v>
      </c>
      <c r="D80" s="49" t="s">
        <v>39</v>
      </c>
      <c r="E80" s="84">
        <v>39772</v>
      </c>
    </row>
    <row r="81" spans="1:5" x14ac:dyDescent="0.25">
      <c r="A81" s="80" t="s">
        <v>29</v>
      </c>
      <c r="B81" s="52" t="s">
        <v>2680</v>
      </c>
      <c r="C81" s="62" t="s">
        <v>2609</v>
      </c>
      <c r="D81" s="49" t="s">
        <v>39</v>
      </c>
      <c r="E81" s="84">
        <v>39772</v>
      </c>
    </row>
    <row r="82" spans="1:5" x14ac:dyDescent="0.25">
      <c r="A82" s="80" t="s">
        <v>29</v>
      </c>
      <c r="B82" s="52" t="s">
        <v>2681</v>
      </c>
      <c r="C82" s="62" t="s">
        <v>2610</v>
      </c>
      <c r="D82" s="49" t="s">
        <v>39</v>
      </c>
      <c r="E82" s="84">
        <v>39772</v>
      </c>
    </row>
    <row r="83" spans="1:5" x14ac:dyDescent="0.25">
      <c r="A83" s="80" t="s">
        <v>29</v>
      </c>
      <c r="B83" s="50" t="s">
        <v>1890</v>
      </c>
      <c r="C83" s="62" t="s">
        <v>2611</v>
      </c>
      <c r="D83" s="49" t="s">
        <v>39</v>
      </c>
      <c r="E83" s="84">
        <v>39219</v>
      </c>
    </row>
    <row r="84" spans="1:5" ht="24" x14ac:dyDescent="0.25">
      <c r="A84" s="80" t="s">
        <v>26</v>
      </c>
      <c r="B84" s="52" t="s">
        <v>2682</v>
      </c>
      <c r="C84" s="62" t="s">
        <v>2612</v>
      </c>
      <c r="D84" s="49" t="s">
        <v>39</v>
      </c>
      <c r="E84" s="84">
        <v>41365</v>
      </c>
    </row>
    <row r="85" spans="1:5" x14ac:dyDescent="0.25">
      <c r="A85" s="80" t="s">
        <v>26</v>
      </c>
      <c r="B85" s="52" t="s">
        <v>2683</v>
      </c>
      <c r="C85" s="62" t="s">
        <v>2613</v>
      </c>
      <c r="D85" s="49" t="s">
        <v>39</v>
      </c>
      <c r="E85" s="84">
        <v>41365</v>
      </c>
    </row>
    <row r="86" spans="1:5" x14ac:dyDescent="0.25">
      <c r="A86" s="80" t="s">
        <v>26</v>
      </c>
      <c r="B86" s="52" t="s">
        <v>4938</v>
      </c>
      <c r="C86" s="62" t="s">
        <v>2614</v>
      </c>
      <c r="D86" s="49" t="s">
        <v>39</v>
      </c>
      <c r="E86" s="84">
        <v>41365</v>
      </c>
    </row>
    <row r="87" spans="1:5" ht="24" x14ac:dyDescent="0.25">
      <c r="A87" s="80" t="s">
        <v>26</v>
      </c>
      <c r="B87" s="52" t="s">
        <v>2684</v>
      </c>
      <c r="C87" s="62" t="s">
        <v>2615</v>
      </c>
      <c r="D87" s="49" t="s">
        <v>39</v>
      </c>
      <c r="E87" s="84">
        <v>41365</v>
      </c>
    </row>
    <row r="88" spans="1:5" x14ac:dyDescent="0.25">
      <c r="A88" s="80" t="s">
        <v>26</v>
      </c>
      <c r="B88" s="52" t="s">
        <v>2685</v>
      </c>
      <c r="C88" s="62" t="s">
        <v>2616</v>
      </c>
      <c r="D88" s="49" t="s">
        <v>39</v>
      </c>
      <c r="E88" s="84">
        <v>41365</v>
      </c>
    </row>
    <row r="89" spans="1:5" x14ac:dyDescent="0.25">
      <c r="A89" s="80" t="s">
        <v>26</v>
      </c>
      <c r="B89" s="52" t="s">
        <v>2686</v>
      </c>
      <c r="C89" s="62" t="s">
        <v>2617</v>
      </c>
      <c r="D89" s="49" t="s">
        <v>39</v>
      </c>
      <c r="E89" s="84">
        <v>35130</v>
      </c>
    </row>
    <row r="90" spans="1:5" ht="24" x14ac:dyDescent="0.25">
      <c r="A90" s="80" t="s">
        <v>26</v>
      </c>
      <c r="B90" s="52" t="s">
        <v>2687</v>
      </c>
      <c r="C90" s="62" t="s">
        <v>2618</v>
      </c>
      <c r="D90" s="49" t="s">
        <v>39</v>
      </c>
      <c r="E90" s="84">
        <v>35130</v>
      </c>
    </row>
    <row r="91" spans="1:5" x14ac:dyDescent="0.25">
      <c r="A91" s="80" t="s">
        <v>26</v>
      </c>
      <c r="B91" s="52" t="s">
        <v>2688</v>
      </c>
      <c r="C91" s="62" t="s">
        <v>2619</v>
      </c>
      <c r="D91" s="49" t="s">
        <v>39</v>
      </c>
      <c r="E91" s="84">
        <v>35130</v>
      </c>
    </row>
    <row r="92" spans="1:5" x14ac:dyDescent="0.25">
      <c r="A92" s="80" t="s">
        <v>26</v>
      </c>
      <c r="B92" s="52" t="s">
        <v>2689</v>
      </c>
      <c r="C92" s="62" t="s">
        <v>2620</v>
      </c>
      <c r="D92" s="49" t="s">
        <v>39</v>
      </c>
      <c r="E92" s="84">
        <v>35130</v>
      </c>
    </row>
    <row r="93" spans="1:5" x14ac:dyDescent="0.25">
      <c r="A93" s="80" t="s">
        <v>27</v>
      </c>
      <c r="B93" s="52" t="s">
        <v>1892</v>
      </c>
      <c r="C93" s="62" t="s">
        <v>2613</v>
      </c>
      <c r="D93" s="49" t="s">
        <v>40</v>
      </c>
      <c r="E93" s="84">
        <v>39638</v>
      </c>
    </row>
    <row r="94" spans="1:5" ht="36" x14ac:dyDescent="0.25">
      <c r="A94" s="80" t="s">
        <v>27</v>
      </c>
      <c r="B94" s="52" t="s">
        <v>1891</v>
      </c>
      <c r="C94" s="62" t="s">
        <v>2621</v>
      </c>
      <c r="D94" s="49" t="s">
        <v>40</v>
      </c>
      <c r="E94" s="84">
        <v>39638</v>
      </c>
    </row>
    <row r="95" spans="1:5" x14ac:dyDescent="0.25">
      <c r="A95" s="81" t="s">
        <v>24</v>
      </c>
      <c r="B95" s="82" t="s">
        <v>4939</v>
      </c>
      <c r="C95" s="52"/>
      <c r="D95" s="52"/>
      <c r="E95" s="85"/>
    </row>
    <row r="96" spans="1:5" x14ac:dyDescent="0.25">
      <c r="A96" s="50"/>
      <c r="B96" s="51"/>
      <c r="C96" s="52"/>
      <c r="D96" s="52"/>
      <c r="E96" s="53"/>
    </row>
    <row r="97" spans="1:5" x14ac:dyDescent="0.25">
      <c r="A97" s="300" t="s">
        <v>58</v>
      </c>
      <c r="B97" s="300"/>
      <c r="C97" s="40"/>
      <c r="D97" s="40"/>
      <c r="E97" s="40"/>
    </row>
    <row r="98" spans="1:5" x14ac:dyDescent="0.25">
      <c r="A98" s="302" t="s">
        <v>11</v>
      </c>
      <c r="B98" s="302"/>
      <c r="C98" s="7"/>
      <c r="D98" s="7"/>
      <c r="E98" s="7"/>
    </row>
    <row r="99" spans="1:5" x14ac:dyDescent="0.25">
      <c r="A99" s="39" t="s">
        <v>4740</v>
      </c>
      <c r="B99" s="39"/>
      <c r="C99" s="39"/>
      <c r="D99" s="39"/>
      <c r="E99" s="39"/>
    </row>
    <row r="100" spans="1:5" x14ac:dyDescent="0.25">
      <c r="A100" s="42" t="s">
        <v>2690</v>
      </c>
      <c r="B100" s="42" t="s">
        <v>2691</v>
      </c>
      <c r="C100" s="42" t="s">
        <v>16</v>
      </c>
      <c r="D100" s="42" t="s">
        <v>57</v>
      </c>
      <c r="E100" s="42" t="s">
        <v>18</v>
      </c>
    </row>
    <row r="101" spans="1:5" ht="48" x14ac:dyDescent="0.25">
      <c r="A101" s="205" t="s">
        <v>4741</v>
      </c>
      <c r="B101" s="207" t="s">
        <v>4742</v>
      </c>
      <c r="C101" s="207" t="s">
        <v>4745</v>
      </c>
      <c r="D101" s="205" t="s">
        <v>1893</v>
      </c>
      <c r="E101" s="207" t="s">
        <v>4748</v>
      </c>
    </row>
    <row r="102" spans="1:5" ht="48" x14ac:dyDescent="0.25">
      <c r="A102" s="206" t="s">
        <v>4741</v>
      </c>
      <c r="B102" s="210" t="s">
        <v>4743</v>
      </c>
      <c r="C102" s="210" t="s">
        <v>4746</v>
      </c>
      <c r="D102" s="206" t="s">
        <v>1893</v>
      </c>
      <c r="E102" s="210" t="s">
        <v>4749</v>
      </c>
    </row>
    <row r="103" spans="1:5" ht="60" x14ac:dyDescent="0.25">
      <c r="A103" s="205" t="s">
        <v>4741</v>
      </c>
      <c r="B103" s="207" t="s">
        <v>4744</v>
      </c>
      <c r="C103" s="207" t="s">
        <v>4747</v>
      </c>
      <c r="D103" s="205" t="s">
        <v>1893</v>
      </c>
      <c r="E103" s="207" t="s">
        <v>4750</v>
      </c>
    </row>
    <row r="104" spans="1:5" ht="36" x14ac:dyDescent="0.25">
      <c r="A104" s="206" t="s">
        <v>4753</v>
      </c>
      <c r="B104" s="210" t="s">
        <v>4751</v>
      </c>
      <c r="C104" s="210" t="s">
        <v>4754</v>
      </c>
      <c r="D104" s="206" t="s">
        <v>1898</v>
      </c>
      <c r="E104" s="210" t="s">
        <v>4756</v>
      </c>
    </row>
    <row r="105" spans="1:5" ht="36" x14ac:dyDescent="0.25">
      <c r="A105" s="205" t="s">
        <v>4753</v>
      </c>
      <c r="B105" s="207" t="s">
        <v>4752</v>
      </c>
      <c r="C105" s="207" t="s">
        <v>4755</v>
      </c>
      <c r="D105" s="205" t="s">
        <v>1894</v>
      </c>
      <c r="E105" s="207" t="s">
        <v>4757</v>
      </c>
    </row>
    <row r="106" spans="1:5" ht="36" x14ac:dyDescent="0.25">
      <c r="A106" s="206" t="s">
        <v>4759</v>
      </c>
      <c r="B106" s="210" t="s">
        <v>4758</v>
      </c>
      <c r="C106" s="210" t="s">
        <v>4760</v>
      </c>
      <c r="D106" s="210" t="s">
        <v>4936</v>
      </c>
      <c r="E106" s="210" t="s">
        <v>4761</v>
      </c>
    </row>
    <row r="107" spans="1:5" ht="36" x14ac:dyDescent="0.25">
      <c r="A107" s="205" t="s">
        <v>4771</v>
      </c>
      <c r="B107" s="207" t="s">
        <v>4762</v>
      </c>
      <c r="C107" s="207" t="s">
        <v>4772</v>
      </c>
      <c r="D107" s="205" t="s">
        <v>1898</v>
      </c>
      <c r="E107" s="207" t="s">
        <v>4781</v>
      </c>
    </row>
    <row r="108" spans="1:5" ht="36" x14ac:dyDescent="0.25">
      <c r="A108" s="206" t="s">
        <v>4771</v>
      </c>
      <c r="B108" s="210" t="s">
        <v>4763</v>
      </c>
      <c r="C108" s="210" t="s">
        <v>4773</v>
      </c>
      <c r="D108" s="206" t="s">
        <v>1894</v>
      </c>
      <c r="E108" s="210" t="s">
        <v>4782</v>
      </c>
    </row>
    <row r="109" spans="1:5" ht="36" x14ac:dyDescent="0.25">
      <c r="A109" s="205" t="s">
        <v>4771</v>
      </c>
      <c r="B109" s="207" t="s">
        <v>4764</v>
      </c>
      <c r="C109" s="207" t="s">
        <v>4774</v>
      </c>
      <c r="D109" s="205" t="s">
        <v>1894</v>
      </c>
      <c r="E109" s="207" t="s">
        <v>4783</v>
      </c>
    </row>
    <row r="110" spans="1:5" ht="36" x14ac:dyDescent="0.25">
      <c r="A110" s="206" t="s">
        <v>4771</v>
      </c>
      <c r="B110" s="210" t="s">
        <v>4765</v>
      </c>
      <c r="C110" s="210" t="s">
        <v>4775</v>
      </c>
      <c r="D110" s="206" t="s">
        <v>1894</v>
      </c>
      <c r="E110" s="210" t="s">
        <v>4784</v>
      </c>
    </row>
    <row r="111" spans="1:5" ht="36" x14ac:dyDescent="0.25">
      <c r="A111" s="205" t="s">
        <v>4771</v>
      </c>
      <c r="B111" s="207" t="s">
        <v>4766</v>
      </c>
      <c r="C111" s="207" t="s">
        <v>4776</v>
      </c>
      <c r="D111" s="205" t="s">
        <v>1894</v>
      </c>
      <c r="E111" s="207" t="s">
        <v>4785</v>
      </c>
    </row>
    <row r="112" spans="1:5" ht="36" x14ac:dyDescent="0.25">
      <c r="A112" s="206" t="s">
        <v>4771</v>
      </c>
      <c r="B112" s="210" t="s">
        <v>4767</v>
      </c>
      <c r="C112" s="210" t="s">
        <v>4777</v>
      </c>
      <c r="D112" s="206" t="s">
        <v>1894</v>
      </c>
      <c r="E112" s="210" t="s">
        <v>4786</v>
      </c>
    </row>
    <row r="113" spans="1:5" ht="36" x14ac:dyDescent="0.25">
      <c r="A113" s="205" t="s">
        <v>4771</v>
      </c>
      <c r="B113" s="207" t="s">
        <v>4768</v>
      </c>
      <c r="C113" s="207" t="s">
        <v>4778</v>
      </c>
      <c r="D113" s="205" t="s">
        <v>1894</v>
      </c>
      <c r="E113" s="207" t="s">
        <v>4787</v>
      </c>
    </row>
    <row r="114" spans="1:5" ht="48" x14ac:dyDescent="0.25">
      <c r="A114" s="206" t="s">
        <v>4771</v>
      </c>
      <c r="B114" s="210" t="s">
        <v>4769</v>
      </c>
      <c r="C114" s="210" t="s">
        <v>4779</v>
      </c>
      <c r="D114" s="206" t="s">
        <v>1893</v>
      </c>
      <c r="E114" s="210" t="s">
        <v>4788</v>
      </c>
    </row>
    <row r="115" spans="1:5" ht="36" x14ac:dyDescent="0.25">
      <c r="A115" s="205" t="s">
        <v>4771</v>
      </c>
      <c r="B115" s="207" t="s">
        <v>4770</v>
      </c>
      <c r="C115" s="207" t="s">
        <v>4780</v>
      </c>
      <c r="D115" s="205" t="s">
        <v>1893</v>
      </c>
      <c r="E115" s="207" t="s">
        <v>4789</v>
      </c>
    </row>
    <row r="116" spans="1:5" ht="60" x14ac:dyDescent="0.25">
      <c r="A116" s="206" t="s">
        <v>4798</v>
      </c>
      <c r="B116" s="210" t="s">
        <v>4790</v>
      </c>
      <c r="C116" s="210" t="s">
        <v>4799</v>
      </c>
      <c r="D116" s="206" t="s">
        <v>1898</v>
      </c>
      <c r="E116" s="210" t="s">
        <v>4807</v>
      </c>
    </row>
    <row r="117" spans="1:5" ht="72" x14ac:dyDescent="0.25">
      <c r="A117" s="205" t="s">
        <v>4798</v>
      </c>
      <c r="B117" s="207" t="s">
        <v>4791</v>
      </c>
      <c r="C117" s="207" t="s">
        <v>4800</v>
      </c>
      <c r="D117" s="205" t="s">
        <v>1898</v>
      </c>
      <c r="E117" s="207" t="s">
        <v>4808</v>
      </c>
    </row>
    <row r="118" spans="1:5" ht="48" x14ac:dyDescent="0.25">
      <c r="A118" s="206" t="s">
        <v>4798</v>
      </c>
      <c r="B118" s="210" t="s">
        <v>4792</v>
      </c>
      <c r="C118" s="210" t="s">
        <v>4801</v>
      </c>
      <c r="D118" s="206" t="s">
        <v>1898</v>
      </c>
      <c r="E118" s="210" t="s">
        <v>4809</v>
      </c>
    </row>
    <row r="119" spans="1:5" ht="48" x14ac:dyDescent="0.25">
      <c r="A119" s="205" t="s">
        <v>4798</v>
      </c>
      <c r="B119" s="207" t="s">
        <v>4793</v>
      </c>
      <c r="C119" s="207" t="s">
        <v>4802</v>
      </c>
      <c r="D119" s="205" t="s">
        <v>1898</v>
      </c>
      <c r="E119" s="207" t="s">
        <v>4810</v>
      </c>
    </row>
    <row r="120" spans="1:5" ht="24" x14ac:dyDescent="0.25">
      <c r="A120" s="206" t="s">
        <v>4798</v>
      </c>
      <c r="B120" s="210" t="s">
        <v>4794</v>
      </c>
      <c r="C120" s="210" t="s">
        <v>4803</v>
      </c>
      <c r="D120" s="206" t="s">
        <v>1897</v>
      </c>
      <c r="E120" s="210" t="s">
        <v>4811</v>
      </c>
    </row>
    <row r="121" spans="1:5" ht="24" x14ac:dyDescent="0.25">
      <c r="A121" s="205" t="s">
        <v>4798</v>
      </c>
      <c r="B121" s="207" t="s">
        <v>4795</v>
      </c>
      <c r="C121" s="207" t="s">
        <v>4804</v>
      </c>
      <c r="D121" s="205" t="s">
        <v>1896</v>
      </c>
      <c r="E121" s="207" t="s">
        <v>4812</v>
      </c>
    </row>
    <row r="122" spans="1:5" ht="36" x14ac:dyDescent="0.25">
      <c r="A122" s="206" t="s">
        <v>4798</v>
      </c>
      <c r="B122" s="210" t="s">
        <v>4796</v>
      </c>
      <c r="C122" s="210" t="s">
        <v>4805</v>
      </c>
      <c r="D122" s="210" t="s">
        <v>4937</v>
      </c>
      <c r="E122" s="210" t="s">
        <v>4813</v>
      </c>
    </row>
    <row r="123" spans="1:5" ht="24" x14ac:dyDescent="0.25">
      <c r="A123" s="205" t="s">
        <v>4798</v>
      </c>
      <c r="B123" s="207" t="s">
        <v>4797</v>
      </c>
      <c r="C123" s="207" t="s">
        <v>4806</v>
      </c>
      <c r="D123" s="205" t="s">
        <v>1893</v>
      </c>
      <c r="E123" s="207" t="s">
        <v>4814</v>
      </c>
    </row>
    <row r="124" spans="1:5" ht="36" x14ac:dyDescent="0.25">
      <c r="A124" s="206" t="s">
        <v>4818</v>
      </c>
      <c r="B124" s="210" t="s">
        <v>4815</v>
      </c>
      <c r="C124" s="210" t="s">
        <v>4816</v>
      </c>
      <c r="D124" s="206" t="s">
        <v>1898</v>
      </c>
      <c r="E124" s="210" t="s">
        <v>4817</v>
      </c>
    </row>
    <row r="125" spans="1:5" ht="48" x14ac:dyDescent="0.25">
      <c r="A125" s="205" t="s">
        <v>4826</v>
      </c>
      <c r="B125" s="207" t="s">
        <v>4819</v>
      </c>
      <c r="C125" s="207" t="s">
        <v>4827</v>
      </c>
      <c r="D125" s="205" t="s">
        <v>1898</v>
      </c>
      <c r="E125" s="207" t="s">
        <v>4832</v>
      </c>
    </row>
    <row r="126" spans="1:5" ht="72" x14ac:dyDescent="0.25">
      <c r="A126" s="206" t="s">
        <v>4826</v>
      </c>
      <c r="B126" s="210" t="s">
        <v>4820</v>
      </c>
      <c r="C126" s="210" t="s">
        <v>4828</v>
      </c>
      <c r="D126" s="206" t="s">
        <v>1898</v>
      </c>
      <c r="E126" s="210" t="s">
        <v>4833</v>
      </c>
    </row>
    <row r="127" spans="1:5" ht="36" x14ac:dyDescent="0.25">
      <c r="A127" s="205" t="s">
        <v>4826</v>
      </c>
      <c r="B127" s="207" t="s">
        <v>4821</v>
      </c>
      <c r="C127" s="207" t="s">
        <v>4829</v>
      </c>
      <c r="D127" s="205" t="s">
        <v>1898</v>
      </c>
      <c r="E127" s="207" t="s">
        <v>4834</v>
      </c>
    </row>
    <row r="128" spans="1:5" ht="48" x14ac:dyDescent="0.25">
      <c r="A128" s="206" t="s">
        <v>4826</v>
      </c>
      <c r="B128" s="210" t="s">
        <v>4822</v>
      </c>
      <c r="C128" s="210" t="s">
        <v>4481</v>
      </c>
      <c r="D128" s="206" t="s">
        <v>1898</v>
      </c>
      <c r="E128" s="210" t="s">
        <v>4835</v>
      </c>
    </row>
    <row r="129" spans="1:5" ht="24" x14ac:dyDescent="0.25">
      <c r="A129" s="205" t="s">
        <v>4826</v>
      </c>
      <c r="B129" s="207" t="s">
        <v>4823</v>
      </c>
      <c r="C129" s="207" t="s">
        <v>4155</v>
      </c>
      <c r="D129" s="205" t="s">
        <v>1897</v>
      </c>
      <c r="E129" s="207" t="s">
        <v>4836</v>
      </c>
    </row>
    <row r="130" spans="1:5" ht="36" x14ac:dyDescent="0.25">
      <c r="A130" s="206" t="s">
        <v>4826</v>
      </c>
      <c r="B130" s="210" t="s">
        <v>4824</v>
      </c>
      <c r="C130" s="210" t="s">
        <v>4830</v>
      </c>
      <c r="D130" s="206" t="s">
        <v>1894</v>
      </c>
      <c r="E130" s="210" t="s">
        <v>4837</v>
      </c>
    </row>
    <row r="131" spans="1:5" ht="36" x14ac:dyDescent="0.25">
      <c r="A131" s="205" t="s">
        <v>4826</v>
      </c>
      <c r="B131" s="207" t="s">
        <v>4825</v>
      </c>
      <c r="C131" s="207" t="s">
        <v>4831</v>
      </c>
      <c r="D131" s="205" t="s">
        <v>1894</v>
      </c>
      <c r="E131" s="207" t="s">
        <v>4838</v>
      </c>
    </row>
    <row r="132" spans="1:5" ht="36" x14ac:dyDescent="0.25">
      <c r="A132" s="206" t="s">
        <v>4844</v>
      </c>
      <c r="B132" s="210" t="s">
        <v>4839</v>
      </c>
      <c r="C132" s="210" t="s">
        <v>4845</v>
      </c>
      <c r="D132" s="206" t="s">
        <v>1897</v>
      </c>
      <c r="E132" s="210" t="s">
        <v>4850</v>
      </c>
    </row>
    <row r="133" spans="1:5" ht="36" x14ac:dyDescent="0.25">
      <c r="A133" s="205" t="s">
        <v>4844</v>
      </c>
      <c r="B133" s="207" t="s">
        <v>4840</v>
      </c>
      <c r="C133" s="207" t="s">
        <v>4846</v>
      </c>
      <c r="D133" s="205" t="s">
        <v>1897</v>
      </c>
      <c r="E133" s="207" t="s">
        <v>4851</v>
      </c>
    </row>
    <row r="134" spans="1:5" ht="24" x14ac:dyDescent="0.25">
      <c r="A134" s="206" t="s">
        <v>4844</v>
      </c>
      <c r="B134" s="210" t="s">
        <v>4841</v>
      </c>
      <c r="C134" s="210" t="s">
        <v>4847</v>
      </c>
      <c r="D134" s="206" t="s">
        <v>1897</v>
      </c>
      <c r="E134" s="210" t="s">
        <v>4852</v>
      </c>
    </row>
    <row r="135" spans="1:5" ht="48" x14ac:dyDescent="0.25">
      <c r="A135" s="205" t="s">
        <v>4844</v>
      </c>
      <c r="B135" s="207" t="s">
        <v>4842</v>
      </c>
      <c r="C135" s="207" t="s">
        <v>4848</v>
      </c>
      <c r="D135" s="205" t="s">
        <v>1897</v>
      </c>
      <c r="E135" s="207" t="s">
        <v>4853</v>
      </c>
    </row>
    <row r="136" spans="1:5" ht="24" x14ac:dyDescent="0.25">
      <c r="A136" s="206" t="s">
        <v>4844</v>
      </c>
      <c r="B136" s="210" t="s">
        <v>4843</v>
      </c>
      <c r="C136" s="210" t="s">
        <v>4849</v>
      </c>
      <c r="D136" s="206" t="s">
        <v>1897</v>
      </c>
      <c r="E136" s="210" t="s">
        <v>4854</v>
      </c>
    </row>
    <row r="137" spans="1:5" ht="36" x14ac:dyDescent="0.25">
      <c r="A137" s="205" t="s">
        <v>4873</v>
      </c>
      <c r="B137" s="207" t="s">
        <v>4855</v>
      </c>
      <c r="C137" s="207" t="s">
        <v>4874</v>
      </c>
      <c r="D137" s="205" t="s">
        <v>1898</v>
      </c>
      <c r="E137" s="207" t="s">
        <v>4892</v>
      </c>
    </row>
    <row r="138" spans="1:5" ht="36" x14ac:dyDescent="0.25">
      <c r="A138" s="206" t="s">
        <v>4873</v>
      </c>
      <c r="B138" s="210" t="s">
        <v>4856</v>
      </c>
      <c r="C138" s="210" t="s">
        <v>4875</v>
      </c>
      <c r="D138" s="206" t="s">
        <v>1898</v>
      </c>
      <c r="E138" s="210" t="s">
        <v>4893</v>
      </c>
    </row>
    <row r="139" spans="1:5" ht="36" x14ac:dyDescent="0.25">
      <c r="A139" s="205" t="s">
        <v>4873</v>
      </c>
      <c r="B139" s="207" t="s">
        <v>4857</v>
      </c>
      <c r="C139" s="207" t="s">
        <v>4876</v>
      </c>
      <c r="D139" s="205" t="s">
        <v>1898</v>
      </c>
      <c r="E139" s="207" t="s">
        <v>4894</v>
      </c>
    </row>
    <row r="140" spans="1:5" ht="36" x14ac:dyDescent="0.25">
      <c r="A140" s="206" t="s">
        <v>4873</v>
      </c>
      <c r="B140" s="210" t="s">
        <v>4858</v>
      </c>
      <c r="C140" s="210" t="s">
        <v>4877</v>
      </c>
      <c r="D140" s="206" t="s">
        <v>1898</v>
      </c>
      <c r="E140" s="210" t="s">
        <v>4895</v>
      </c>
    </row>
    <row r="141" spans="1:5" ht="48" x14ac:dyDescent="0.25">
      <c r="A141" s="205" t="s">
        <v>4873</v>
      </c>
      <c r="B141" s="207" t="s">
        <v>4859</v>
      </c>
      <c r="C141" s="207" t="s">
        <v>4878</v>
      </c>
      <c r="D141" s="205" t="s">
        <v>1898</v>
      </c>
      <c r="E141" s="207" t="s">
        <v>4896</v>
      </c>
    </row>
    <row r="142" spans="1:5" ht="48" x14ac:dyDescent="0.25">
      <c r="A142" s="206" t="s">
        <v>4873</v>
      </c>
      <c r="B142" s="210" t="s">
        <v>4860</v>
      </c>
      <c r="C142" s="210" t="s">
        <v>4879</v>
      </c>
      <c r="D142" s="210" t="s">
        <v>4936</v>
      </c>
      <c r="E142" s="210" t="s">
        <v>4896</v>
      </c>
    </row>
    <row r="143" spans="1:5" ht="36" x14ac:dyDescent="0.25">
      <c r="A143" s="205" t="s">
        <v>4873</v>
      </c>
      <c r="B143" s="207" t="s">
        <v>4861</v>
      </c>
      <c r="C143" s="207" t="s">
        <v>4880</v>
      </c>
      <c r="D143" s="207" t="s">
        <v>4936</v>
      </c>
      <c r="E143" s="207" t="s">
        <v>4892</v>
      </c>
    </row>
    <row r="144" spans="1:5" ht="36" x14ac:dyDescent="0.25">
      <c r="A144" s="206" t="s">
        <v>4873</v>
      </c>
      <c r="B144" s="210" t="s">
        <v>4862</v>
      </c>
      <c r="C144" s="210" t="s">
        <v>4881</v>
      </c>
      <c r="D144" s="210" t="s">
        <v>4936</v>
      </c>
      <c r="E144" s="210" t="s">
        <v>4897</v>
      </c>
    </row>
    <row r="145" spans="1:5" ht="36" x14ac:dyDescent="0.25">
      <c r="A145" s="205" t="s">
        <v>4873</v>
      </c>
      <c r="B145" s="207" t="s">
        <v>4863</v>
      </c>
      <c r="C145" s="207" t="s">
        <v>4882</v>
      </c>
      <c r="D145" s="207" t="s">
        <v>4936</v>
      </c>
      <c r="E145" s="207" t="s">
        <v>4894</v>
      </c>
    </row>
    <row r="146" spans="1:5" ht="36" x14ac:dyDescent="0.25">
      <c r="A146" s="206" t="s">
        <v>4873</v>
      </c>
      <c r="B146" s="210" t="s">
        <v>4864</v>
      </c>
      <c r="C146" s="210" t="s">
        <v>4883</v>
      </c>
      <c r="D146" s="210" t="s">
        <v>4936</v>
      </c>
      <c r="E146" s="210" t="s">
        <v>4893</v>
      </c>
    </row>
    <row r="147" spans="1:5" ht="36" x14ac:dyDescent="0.25">
      <c r="A147" s="205" t="s">
        <v>4873</v>
      </c>
      <c r="B147" s="207" t="s">
        <v>4865</v>
      </c>
      <c r="C147" s="207" t="s">
        <v>4884</v>
      </c>
      <c r="D147" s="205" t="s">
        <v>1898</v>
      </c>
      <c r="E147" s="207" t="s">
        <v>4897</v>
      </c>
    </row>
    <row r="148" spans="1:5" ht="24" x14ac:dyDescent="0.25">
      <c r="A148" s="206" t="s">
        <v>4873</v>
      </c>
      <c r="B148" s="210" t="s">
        <v>4866</v>
      </c>
      <c r="C148" s="210" t="s">
        <v>4885</v>
      </c>
      <c r="D148" s="206" t="s">
        <v>1894</v>
      </c>
      <c r="E148" s="210" t="s">
        <v>4898</v>
      </c>
    </row>
    <row r="149" spans="1:5" ht="48" x14ac:dyDescent="0.25">
      <c r="A149" s="205" t="s">
        <v>4873</v>
      </c>
      <c r="B149" s="207" t="s">
        <v>4867</v>
      </c>
      <c r="C149" s="207" t="s">
        <v>4886</v>
      </c>
      <c r="D149" s="205" t="s">
        <v>1898</v>
      </c>
      <c r="E149" s="207" t="s">
        <v>4899</v>
      </c>
    </row>
    <row r="150" spans="1:5" ht="36" x14ac:dyDescent="0.25">
      <c r="A150" s="206" t="s">
        <v>4873</v>
      </c>
      <c r="B150" s="210" t="s">
        <v>4868</v>
      </c>
      <c r="C150" s="210" t="s">
        <v>4887</v>
      </c>
      <c r="D150" s="206" t="s">
        <v>1894</v>
      </c>
      <c r="E150" s="210" t="s">
        <v>4900</v>
      </c>
    </row>
    <row r="151" spans="1:5" ht="48" x14ac:dyDescent="0.25">
      <c r="A151" s="205" t="s">
        <v>4873</v>
      </c>
      <c r="B151" s="207" t="s">
        <v>4869</v>
      </c>
      <c r="C151" s="207" t="s">
        <v>4888</v>
      </c>
      <c r="D151" s="205" t="s">
        <v>1898</v>
      </c>
      <c r="E151" s="207" t="s">
        <v>4901</v>
      </c>
    </row>
    <row r="152" spans="1:5" ht="48" x14ac:dyDescent="0.25">
      <c r="A152" s="206" t="s">
        <v>4873</v>
      </c>
      <c r="B152" s="210" t="s">
        <v>4870</v>
      </c>
      <c r="C152" s="210" t="s">
        <v>4889</v>
      </c>
      <c r="D152" s="210" t="s">
        <v>4936</v>
      </c>
      <c r="E152" s="210" t="s">
        <v>4901</v>
      </c>
    </row>
    <row r="153" spans="1:5" ht="48" x14ac:dyDescent="0.25">
      <c r="A153" s="205" t="s">
        <v>4873</v>
      </c>
      <c r="B153" s="207" t="s">
        <v>4871</v>
      </c>
      <c r="C153" s="207" t="s">
        <v>4890</v>
      </c>
      <c r="D153" s="207" t="s">
        <v>4936</v>
      </c>
      <c r="E153" s="207" t="s">
        <v>4899</v>
      </c>
    </row>
    <row r="154" spans="1:5" ht="36" x14ac:dyDescent="0.25">
      <c r="A154" s="206" t="s">
        <v>4873</v>
      </c>
      <c r="B154" s="210" t="s">
        <v>4872</v>
      </c>
      <c r="C154" s="210" t="s">
        <v>4891</v>
      </c>
      <c r="D154" s="210" t="s">
        <v>4936</v>
      </c>
      <c r="E154" s="210" t="s">
        <v>4895</v>
      </c>
    </row>
    <row r="155" spans="1:5" ht="36" x14ac:dyDescent="0.25">
      <c r="A155" s="205" t="s">
        <v>4905</v>
      </c>
      <c r="B155" s="207" t="s">
        <v>4902</v>
      </c>
      <c r="C155" s="207" t="s">
        <v>4903</v>
      </c>
      <c r="D155" s="205" t="s">
        <v>1898</v>
      </c>
      <c r="E155" s="207" t="s">
        <v>4904</v>
      </c>
    </row>
    <row r="156" spans="1:5" ht="24" x14ac:dyDescent="0.25">
      <c r="A156" s="206" t="s">
        <v>4914</v>
      </c>
      <c r="B156" s="210" t="s">
        <v>4906</v>
      </c>
      <c r="C156" s="210" t="s">
        <v>4915</v>
      </c>
      <c r="D156" s="206" t="s">
        <v>1898</v>
      </c>
      <c r="E156" s="210" t="s">
        <v>4923</v>
      </c>
    </row>
    <row r="157" spans="1:5" ht="36" x14ac:dyDescent="0.25">
      <c r="A157" s="205" t="s">
        <v>4914</v>
      </c>
      <c r="B157" s="207" t="s">
        <v>4907</v>
      </c>
      <c r="C157" s="207" t="s">
        <v>4916</v>
      </c>
      <c r="D157" s="205" t="s">
        <v>1898</v>
      </c>
      <c r="E157" s="207" t="s">
        <v>4924</v>
      </c>
    </row>
    <row r="158" spans="1:5" ht="36" x14ac:dyDescent="0.25">
      <c r="A158" s="206" t="s">
        <v>4914</v>
      </c>
      <c r="B158" s="210" t="s">
        <v>4908</v>
      </c>
      <c r="C158" s="210" t="s">
        <v>4917</v>
      </c>
      <c r="D158" s="206" t="s">
        <v>1897</v>
      </c>
      <c r="E158" s="210" t="s">
        <v>4925</v>
      </c>
    </row>
    <row r="159" spans="1:5" ht="36" x14ac:dyDescent="0.25">
      <c r="A159" s="205" t="s">
        <v>4914</v>
      </c>
      <c r="B159" s="207" t="s">
        <v>4909</v>
      </c>
      <c r="C159" s="207" t="s">
        <v>4918</v>
      </c>
      <c r="D159" s="207" t="s">
        <v>4935</v>
      </c>
      <c r="E159" s="207" t="s">
        <v>4926</v>
      </c>
    </row>
    <row r="160" spans="1:5" ht="60" x14ac:dyDescent="0.25">
      <c r="A160" s="206" t="s">
        <v>4914</v>
      </c>
      <c r="B160" s="210" t="s">
        <v>4910</v>
      </c>
      <c r="C160" s="210" t="s">
        <v>4919</v>
      </c>
      <c r="D160" s="210" t="s">
        <v>4935</v>
      </c>
      <c r="E160" s="210" t="s">
        <v>4927</v>
      </c>
    </row>
    <row r="161" spans="1:5" ht="48" x14ac:dyDescent="0.25">
      <c r="A161" s="205" t="s">
        <v>4914</v>
      </c>
      <c r="B161" s="207" t="s">
        <v>4911</v>
      </c>
      <c r="C161" s="207" t="s">
        <v>4920</v>
      </c>
      <c r="D161" s="207" t="s">
        <v>4935</v>
      </c>
      <c r="E161" s="207" t="s">
        <v>4928</v>
      </c>
    </row>
    <row r="162" spans="1:5" ht="36" x14ac:dyDescent="0.25">
      <c r="A162" s="206" t="s">
        <v>4914</v>
      </c>
      <c r="B162" s="210" t="s">
        <v>4912</v>
      </c>
      <c r="C162" s="210" t="s">
        <v>4921</v>
      </c>
      <c r="D162" s="210" t="s">
        <v>4935</v>
      </c>
      <c r="E162" s="210" t="s">
        <v>4929</v>
      </c>
    </row>
    <row r="163" spans="1:5" ht="60" x14ac:dyDescent="0.25">
      <c r="A163" s="205" t="s">
        <v>4914</v>
      </c>
      <c r="B163" s="207" t="s">
        <v>4913</v>
      </c>
      <c r="C163" s="207" t="s">
        <v>4922</v>
      </c>
      <c r="D163" s="207" t="s">
        <v>4935</v>
      </c>
      <c r="E163" s="207" t="s">
        <v>4930</v>
      </c>
    </row>
    <row r="164" spans="1:5" ht="24" x14ac:dyDescent="0.25">
      <c r="A164" s="206" t="s">
        <v>4932</v>
      </c>
      <c r="B164" s="210" t="s">
        <v>4931</v>
      </c>
      <c r="C164" s="210" t="s">
        <v>4933</v>
      </c>
      <c r="D164" s="206" t="s">
        <v>1898</v>
      </c>
      <c r="E164" s="210" t="s">
        <v>4934</v>
      </c>
    </row>
    <row r="165" spans="1:5" ht="84" x14ac:dyDescent="0.25">
      <c r="A165" s="205" t="s">
        <v>2682</v>
      </c>
      <c r="B165" s="207" t="s">
        <v>4940</v>
      </c>
      <c r="C165" s="207" t="s">
        <v>4954</v>
      </c>
      <c r="D165" s="207" t="s">
        <v>45</v>
      </c>
      <c r="E165" s="207" t="s">
        <v>4968</v>
      </c>
    </row>
    <row r="166" spans="1:5" ht="60" x14ac:dyDescent="0.25">
      <c r="A166" s="13" t="s">
        <v>2682</v>
      </c>
      <c r="B166" s="208" t="s">
        <v>4941</v>
      </c>
      <c r="C166" s="208" t="s">
        <v>4955</v>
      </c>
      <c r="D166" s="208" t="s">
        <v>45</v>
      </c>
      <c r="E166" s="208" t="s">
        <v>1879</v>
      </c>
    </row>
    <row r="167" spans="1:5" ht="36" x14ac:dyDescent="0.25">
      <c r="A167" s="205" t="s">
        <v>2682</v>
      </c>
      <c r="B167" s="207" t="s">
        <v>4942</v>
      </c>
      <c r="C167" s="207" t="s">
        <v>4956</v>
      </c>
      <c r="D167" s="207" t="s">
        <v>45</v>
      </c>
      <c r="E167" s="207" t="s">
        <v>4969</v>
      </c>
    </row>
    <row r="168" spans="1:5" ht="48" x14ac:dyDescent="0.25">
      <c r="A168" s="13" t="s">
        <v>2682</v>
      </c>
      <c r="B168" s="208" t="s">
        <v>4943</v>
      </c>
      <c r="C168" s="208" t="s">
        <v>4957</v>
      </c>
      <c r="D168" s="208" t="s">
        <v>139</v>
      </c>
      <c r="E168" s="208" t="s">
        <v>1870</v>
      </c>
    </row>
    <row r="169" spans="1:5" ht="60" x14ac:dyDescent="0.25">
      <c r="A169" s="205" t="s">
        <v>2682</v>
      </c>
      <c r="B169" s="207" t="s">
        <v>4944</v>
      </c>
      <c r="C169" s="207" t="s">
        <v>4958</v>
      </c>
      <c r="D169" s="207" t="s">
        <v>139</v>
      </c>
      <c r="E169" s="207" t="s">
        <v>4970</v>
      </c>
    </row>
    <row r="170" spans="1:5" ht="24" x14ac:dyDescent="0.25">
      <c r="A170" s="13" t="s">
        <v>2682</v>
      </c>
      <c r="B170" s="208" t="s">
        <v>4945</v>
      </c>
      <c r="C170" s="208" t="s">
        <v>4959</v>
      </c>
      <c r="D170" s="208" t="s">
        <v>139</v>
      </c>
      <c r="E170" s="208" t="s">
        <v>4971</v>
      </c>
    </row>
    <row r="171" spans="1:5" ht="72" x14ac:dyDescent="0.25">
      <c r="A171" s="205" t="s">
        <v>2682</v>
      </c>
      <c r="B171" s="207" t="s">
        <v>4946</v>
      </c>
      <c r="C171" s="207" t="s">
        <v>4960</v>
      </c>
      <c r="D171" s="207" t="s">
        <v>139</v>
      </c>
      <c r="E171" s="207" t="s">
        <v>4972</v>
      </c>
    </row>
    <row r="172" spans="1:5" ht="84" x14ac:dyDescent="0.25">
      <c r="A172" s="13" t="s">
        <v>2682</v>
      </c>
      <c r="B172" s="208" t="s">
        <v>4947</v>
      </c>
      <c r="C172" s="208" t="s">
        <v>4961</v>
      </c>
      <c r="D172" s="208" t="s">
        <v>139</v>
      </c>
      <c r="E172" s="208" t="s">
        <v>4973</v>
      </c>
    </row>
    <row r="173" spans="1:5" ht="48" x14ac:dyDescent="0.25">
      <c r="A173" s="205" t="s">
        <v>2682</v>
      </c>
      <c r="B173" s="207" t="s">
        <v>4948</v>
      </c>
      <c r="C173" s="207" t="s">
        <v>4962</v>
      </c>
      <c r="D173" s="207" t="s">
        <v>139</v>
      </c>
      <c r="E173" s="207" t="s">
        <v>4974</v>
      </c>
    </row>
    <row r="174" spans="1:5" ht="72" x14ac:dyDescent="0.25">
      <c r="A174" s="13" t="s">
        <v>2682</v>
      </c>
      <c r="B174" s="208" t="s">
        <v>4949</v>
      </c>
      <c r="C174" s="208" t="s">
        <v>4963</v>
      </c>
      <c r="D174" s="208" t="s">
        <v>139</v>
      </c>
      <c r="E174" s="208" t="s">
        <v>4975</v>
      </c>
    </row>
    <row r="175" spans="1:5" ht="36" x14ac:dyDescent="0.25">
      <c r="A175" s="13" t="s">
        <v>2682</v>
      </c>
      <c r="B175" s="208" t="s">
        <v>4950</v>
      </c>
      <c r="C175" s="208" t="s">
        <v>4964</v>
      </c>
      <c r="D175" s="208" t="s">
        <v>139</v>
      </c>
      <c r="E175" s="208" t="s">
        <v>4976</v>
      </c>
    </row>
    <row r="176" spans="1:5" ht="36" x14ac:dyDescent="0.25">
      <c r="A176" s="13" t="s">
        <v>2682</v>
      </c>
      <c r="B176" s="208" t="s">
        <v>4951</v>
      </c>
      <c r="C176" s="208" t="s">
        <v>4965</v>
      </c>
      <c r="D176" s="208" t="s">
        <v>139</v>
      </c>
      <c r="E176" s="208" t="s">
        <v>4977</v>
      </c>
    </row>
    <row r="177" spans="1:5" ht="60" x14ac:dyDescent="0.25">
      <c r="A177" s="13" t="s">
        <v>2682</v>
      </c>
      <c r="B177" s="208" t="s">
        <v>4952</v>
      </c>
      <c r="C177" s="208" t="s">
        <v>4966</v>
      </c>
      <c r="D177" s="208" t="s">
        <v>33</v>
      </c>
      <c r="E177" s="208" t="s">
        <v>1872</v>
      </c>
    </row>
    <row r="178" spans="1:5" ht="36" x14ac:dyDescent="0.25">
      <c r="A178" s="13" t="s">
        <v>2682</v>
      </c>
      <c r="B178" s="210" t="s">
        <v>4953</v>
      </c>
      <c r="C178" s="210" t="s">
        <v>4967</v>
      </c>
      <c r="D178" s="210" t="s">
        <v>453</v>
      </c>
      <c r="E178" s="220" t="s">
        <v>4978</v>
      </c>
    </row>
    <row r="179" spans="1:5" ht="48" x14ac:dyDescent="0.25">
      <c r="A179" s="13" t="s">
        <v>2683</v>
      </c>
      <c r="B179" s="208" t="s">
        <v>4979</v>
      </c>
      <c r="C179" s="208" t="s">
        <v>4981</v>
      </c>
      <c r="D179" s="208" t="s">
        <v>32</v>
      </c>
      <c r="E179" s="208" t="s">
        <v>4983</v>
      </c>
    </row>
    <row r="180" spans="1:5" ht="48" x14ac:dyDescent="0.25">
      <c r="A180" s="13" t="s">
        <v>2683</v>
      </c>
      <c r="B180" s="210" t="s">
        <v>4980</v>
      </c>
      <c r="C180" s="210" t="s">
        <v>4982</v>
      </c>
      <c r="D180" s="210" t="s">
        <v>139</v>
      </c>
      <c r="E180" s="210" t="s">
        <v>4984</v>
      </c>
    </row>
    <row r="181" spans="1:5" ht="36" x14ac:dyDescent="0.25">
      <c r="A181" s="205" t="s">
        <v>4938</v>
      </c>
      <c r="B181" s="207" t="s">
        <v>4985</v>
      </c>
      <c r="C181" s="207" t="s">
        <v>5006</v>
      </c>
      <c r="D181" s="207" t="s">
        <v>45</v>
      </c>
      <c r="E181" s="207" t="s">
        <v>5027</v>
      </c>
    </row>
    <row r="182" spans="1:5" ht="36" x14ac:dyDescent="0.25">
      <c r="A182" s="13" t="s">
        <v>4938</v>
      </c>
      <c r="B182" s="210" t="s">
        <v>4986</v>
      </c>
      <c r="C182" s="210" t="s">
        <v>5007</v>
      </c>
      <c r="D182" s="210" t="s">
        <v>45</v>
      </c>
      <c r="E182" s="210" t="s">
        <v>5028</v>
      </c>
    </row>
    <row r="183" spans="1:5" ht="48" x14ac:dyDescent="0.25">
      <c r="A183" s="205" t="s">
        <v>4938</v>
      </c>
      <c r="B183" s="207" t="s">
        <v>4987</v>
      </c>
      <c r="C183" s="207" t="s">
        <v>5008</v>
      </c>
      <c r="D183" s="207" t="s">
        <v>139</v>
      </c>
      <c r="E183" s="207" t="s">
        <v>5029</v>
      </c>
    </row>
    <row r="184" spans="1:5" ht="48" x14ac:dyDescent="0.25">
      <c r="A184" s="13" t="s">
        <v>4938</v>
      </c>
      <c r="B184" s="210" t="s">
        <v>4988</v>
      </c>
      <c r="C184" s="210" t="s">
        <v>5009</v>
      </c>
      <c r="D184" s="210" t="s">
        <v>139</v>
      </c>
      <c r="E184" s="210" t="s">
        <v>5030</v>
      </c>
    </row>
    <row r="185" spans="1:5" ht="48" x14ac:dyDescent="0.25">
      <c r="A185" s="205" t="s">
        <v>4938</v>
      </c>
      <c r="B185" s="207" t="s">
        <v>4989</v>
      </c>
      <c r="C185" s="207" t="s">
        <v>5010</v>
      </c>
      <c r="D185" s="207" t="s">
        <v>139</v>
      </c>
      <c r="E185" s="207" t="s">
        <v>5031</v>
      </c>
    </row>
    <row r="186" spans="1:5" ht="36" x14ac:dyDescent="0.25">
      <c r="A186" s="206" t="s">
        <v>4938</v>
      </c>
      <c r="B186" s="210" t="s">
        <v>4990</v>
      </c>
      <c r="C186" s="210" t="s">
        <v>5011</v>
      </c>
      <c r="D186" s="210" t="s">
        <v>139</v>
      </c>
      <c r="E186" s="210" t="s">
        <v>5032</v>
      </c>
    </row>
    <row r="187" spans="1:5" ht="36" x14ac:dyDescent="0.25">
      <c r="A187" s="205" t="s">
        <v>4938</v>
      </c>
      <c r="B187" s="207" t="s">
        <v>4991</v>
      </c>
      <c r="C187" s="207" t="s">
        <v>5012</v>
      </c>
      <c r="D187" s="207" t="s">
        <v>139</v>
      </c>
      <c r="E187" s="207" t="s">
        <v>5033</v>
      </c>
    </row>
    <row r="188" spans="1:5" ht="48" x14ac:dyDescent="0.25">
      <c r="A188" s="13" t="s">
        <v>4938</v>
      </c>
      <c r="B188" s="208" t="s">
        <v>4992</v>
      </c>
      <c r="C188" s="210" t="s">
        <v>5013</v>
      </c>
      <c r="D188" s="208" t="s">
        <v>139</v>
      </c>
      <c r="E188" s="208" t="s">
        <v>1880</v>
      </c>
    </row>
    <row r="189" spans="1:5" ht="48" x14ac:dyDescent="0.25">
      <c r="A189" s="205" t="s">
        <v>4938</v>
      </c>
      <c r="B189" s="207" t="s">
        <v>4993</v>
      </c>
      <c r="C189" s="207" t="s">
        <v>5014</v>
      </c>
      <c r="D189" s="207" t="s">
        <v>139</v>
      </c>
      <c r="E189" s="207" t="s">
        <v>5034</v>
      </c>
    </row>
    <row r="190" spans="1:5" ht="48" x14ac:dyDescent="0.25">
      <c r="A190" s="13" t="s">
        <v>4938</v>
      </c>
      <c r="B190" s="208" t="s">
        <v>4994</v>
      </c>
      <c r="C190" s="208" t="s">
        <v>5015</v>
      </c>
      <c r="D190" s="208" t="s">
        <v>139</v>
      </c>
      <c r="E190" s="208" t="s">
        <v>5035</v>
      </c>
    </row>
    <row r="191" spans="1:5" ht="48" x14ac:dyDescent="0.25">
      <c r="A191" s="205" t="s">
        <v>4938</v>
      </c>
      <c r="B191" s="207" t="s">
        <v>4995</v>
      </c>
      <c r="C191" s="207" t="s">
        <v>5016</v>
      </c>
      <c r="D191" s="207" t="s">
        <v>139</v>
      </c>
      <c r="E191" s="207" t="s">
        <v>5036</v>
      </c>
    </row>
    <row r="192" spans="1:5" ht="48" x14ac:dyDescent="0.25">
      <c r="A192" s="13" t="s">
        <v>4938</v>
      </c>
      <c r="B192" s="210" t="s">
        <v>4996</v>
      </c>
      <c r="C192" s="210" t="s">
        <v>5017</v>
      </c>
      <c r="D192" s="210" t="s">
        <v>139</v>
      </c>
      <c r="E192" s="210" t="s">
        <v>5037</v>
      </c>
    </row>
    <row r="193" spans="1:5" ht="48" x14ac:dyDescent="0.25">
      <c r="A193" s="13" t="s">
        <v>4938</v>
      </c>
      <c r="B193" s="208" t="s">
        <v>4997</v>
      </c>
      <c r="C193" s="208" t="s">
        <v>5018</v>
      </c>
      <c r="D193" s="208" t="s">
        <v>139</v>
      </c>
      <c r="E193" s="208" t="s">
        <v>5038</v>
      </c>
    </row>
    <row r="194" spans="1:5" ht="48" x14ac:dyDescent="0.25">
      <c r="A194" s="13" t="s">
        <v>4938</v>
      </c>
      <c r="B194" s="210" t="s">
        <v>4998</v>
      </c>
      <c r="C194" s="210" t="s">
        <v>5019</v>
      </c>
      <c r="D194" s="210" t="s">
        <v>139</v>
      </c>
      <c r="E194" s="210" t="s">
        <v>1871</v>
      </c>
    </row>
    <row r="195" spans="1:5" ht="48" x14ac:dyDescent="0.25">
      <c r="A195" s="13" t="s">
        <v>4938</v>
      </c>
      <c r="B195" s="208" t="s">
        <v>4999</v>
      </c>
      <c r="C195" s="208" t="s">
        <v>5020</v>
      </c>
      <c r="D195" s="208" t="s">
        <v>139</v>
      </c>
      <c r="E195" s="208" t="s">
        <v>5039</v>
      </c>
    </row>
    <row r="196" spans="1:5" ht="36" x14ac:dyDescent="0.25">
      <c r="A196" s="13" t="s">
        <v>4938</v>
      </c>
      <c r="B196" s="210" t="s">
        <v>5000</v>
      </c>
      <c r="C196" s="210" t="s">
        <v>5021</v>
      </c>
      <c r="D196" s="210" t="s">
        <v>139</v>
      </c>
      <c r="E196" s="210" t="s">
        <v>5040</v>
      </c>
    </row>
    <row r="197" spans="1:5" ht="48" x14ac:dyDescent="0.25">
      <c r="A197" s="13" t="s">
        <v>4938</v>
      </c>
      <c r="B197" s="208" t="s">
        <v>5001</v>
      </c>
      <c r="C197" s="208" t="s">
        <v>5022</v>
      </c>
      <c r="D197" s="208" t="s">
        <v>139</v>
      </c>
      <c r="E197" s="208" t="s">
        <v>5041</v>
      </c>
    </row>
    <row r="198" spans="1:5" ht="36" x14ac:dyDescent="0.25">
      <c r="A198" s="13" t="s">
        <v>4938</v>
      </c>
      <c r="B198" s="210" t="s">
        <v>5002</v>
      </c>
      <c r="C198" s="210" t="s">
        <v>5023</v>
      </c>
      <c r="D198" s="210" t="s">
        <v>33</v>
      </c>
      <c r="E198" s="210" t="s">
        <v>5042</v>
      </c>
    </row>
    <row r="199" spans="1:5" ht="48" x14ac:dyDescent="0.25">
      <c r="A199" s="205" t="s">
        <v>4938</v>
      </c>
      <c r="B199" s="207" t="s">
        <v>5003</v>
      </c>
      <c r="C199" s="207" t="s">
        <v>5024</v>
      </c>
      <c r="D199" s="207" t="s">
        <v>33</v>
      </c>
      <c r="E199" s="207" t="s">
        <v>5043</v>
      </c>
    </row>
    <row r="200" spans="1:5" ht="36" x14ac:dyDescent="0.25">
      <c r="A200" s="13" t="s">
        <v>4938</v>
      </c>
      <c r="B200" s="208" t="s">
        <v>5004</v>
      </c>
      <c r="C200" s="208" t="s">
        <v>5025</v>
      </c>
      <c r="D200" s="208" t="s">
        <v>33</v>
      </c>
      <c r="E200" s="208" t="s">
        <v>5044</v>
      </c>
    </row>
    <row r="201" spans="1:5" ht="48" x14ac:dyDescent="0.25">
      <c r="A201" s="205" t="s">
        <v>4938</v>
      </c>
      <c r="B201" s="207" t="s">
        <v>5005</v>
      </c>
      <c r="C201" s="207" t="s">
        <v>5026</v>
      </c>
      <c r="D201" s="207" t="s">
        <v>33</v>
      </c>
      <c r="E201" s="207" t="s">
        <v>5045</v>
      </c>
    </row>
    <row r="202" spans="1:5" ht="36" x14ac:dyDescent="0.25">
      <c r="A202" s="13" t="s">
        <v>2685</v>
      </c>
      <c r="B202" s="208" t="s">
        <v>5046</v>
      </c>
      <c r="C202" s="208" t="s">
        <v>5053</v>
      </c>
      <c r="D202" s="208" t="s">
        <v>45</v>
      </c>
      <c r="E202" s="208" t="s">
        <v>5060</v>
      </c>
    </row>
    <row r="203" spans="1:5" ht="24" x14ac:dyDescent="0.25">
      <c r="A203" s="205" t="s">
        <v>2685</v>
      </c>
      <c r="B203" s="207" t="s">
        <v>5047</v>
      </c>
      <c r="C203" s="207" t="s">
        <v>5054</v>
      </c>
      <c r="D203" s="207" t="s">
        <v>45</v>
      </c>
      <c r="E203" s="207" t="s">
        <v>5061</v>
      </c>
    </row>
    <row r="204" spans="1:5" ht="36" x14ac:dyDescent="0.25">
      <c r="A204" s="13" t="s">
        <v>2685</v>
      </c>
      <c r="B204" s="208" t="s">
        <v>5048</v>
      </c>
      <c r="C204" s="208" t="s">
        <v>5055</v>
      </c>
      <c r="D204" s="208" t="s">
        <v>139</v>
      </c>
      <c r="E204" s="208" t="s">
        <v>5062</v>
      </c>
    </row>
    <row r="205" spans="1:5" ht="36" x14ac:dyDescent="0.25">
      <c r="A205" s="205" t="s">
        <v>2685</v>
      </c>
      <c r="B205" s="207" t="s">
        <v>5049</v>
      </c>
      <c r="C205" s="207" t="s">
        <v>5056</v>
      </c>
      <c r="D205" s="207" t="s">
        <v>139</v>
      </c>
      <c r="E205" s="207" t="s">
        <v>5063</v>
      </c>
    </row>
    <row r="206" spans="1:5" ht="24" x14ac:dyDescent="0.25">
      <c r="A206" s="13" t="s">
        <v>2685</v>
      </c>
      <c r="B206" s="208" t="s">
        <v>5050</v>
      </c>
      <c r="C206" s="208" t="s">
        <v>5057</v>
      </c>
      <c r="D206" s="208" t="s">
        <v>139</v>
      </c>
      <c r="E206" s="208" t="s">
        <v>5064</v>
      </c>
    </row>
    <row r="207" spans="1:5" x14ac:dyDescent="0.25">
      <c r="A207" s="205" t="s">
        <v>2685</v>
      </c>
      <c r="B207" s="207" t="s">
        <v>5051</v>
      </c>
      <c r="C207" s="207" t="s">
        <v>5058</v>
      </c>
      <c r="D207" s="207" t="s">
        <v>139</v>
      </c>
      <c r="E207" s="207" t="s">
        <v>5065</v>
      </c>
    </row>
    <row r="208" spans="1:5" ht="36" x14ac:dyDescent="0.25">
      <c r="A208" s="13" t="s">
        <v>2685</v>
      </c>
      <c r="B208" s="208" t="s">
        <v>5052</v>
      </c>
      <c r="C208" s="208" t="s">
        <v>5059</v>
      </c>
      <c r="D208" s="208" t="s">
        <v>139</v>
      </c>
      <c r="E208" s="208" t="s">
        <v>5066</v>
      </c>
    </row>
    <row r="209" spans="1:5" ht="48" x14ac:dyDescent="0.25">
      <c r="A209" s="13" t="s">
        <v>2686</v>
      </c>
      <c r="B209" s="208" t="s">
        <v>5067</v>
      </c>
      <c r="C209" s="208" t="s">
        <v>5079</v>
      </c>
      <c r="D209" s="208" t="s">
        <v>32</v>
      </c>
      <c r="E209" s="208" t="s">
        <v>5090</v>
      </c>
    </row>
    <row r="210" spans="1:5" ht="36" x14ac:dyDescent="0.25">
      <c r="A210" s="13" t="s">
        <v>2686</v>
      </c>
      <c r="B210" s="210" t="s">
        <v>5068</v>
      </c>
      <c r="C210" s="210" t="s">
        <v>1866</v>
      </c>
      <c r="D210" s="210" t="s">
        <v>32</v>
      </c>
      <c r="E210" s="210" t="s">
        <v>1873</v>
      </c>
    </row>
    <row r="211" spans="1:5" ht="24" x14ac:dyDescent="0.25">
      <c r="A211" s="205" t="s">
        <v>2686</v>
      </c>
      <c r="B211" s="207" t="s">
        <v>5069</v>
      </c>
      <c r="C211" s="207" t="s">
        <v>5080</v>
      </c>
      <c r="D211" s="207" t="s">
        <v>45</v>
      </c>
      <c r="E211" s="207" t="s">
        <v>5091</v>
      </c>
    </row>
    <row r="212" spans="1:5" ht="36" x14ac:dyDescent="0.25">
      <c r="A212" s="13" t="s">
        <v>2686</v>
      </c>
      <c r="B212" s="208" t="s">
        <v>5070</v>
      </c>
      <c r="C212" s="208" t="s">
        <v>5081</v>
      </c>
      <c r="D212" s="208" t="s">
        <v>139</v>
      </c>
      <c r="E212" s="208" t="s">
        <v>1874</v>
      </c>
    </row>
    <row r="213" spans="1:5" ht="60" x14ac:dyDescent="0.25">
      <c r="A213" s="205" t="s">
        <v>2686</v>
      </c>
      <c r="B213" s="207" t="s">
        <v>5071</v>
      </c>
      <c r="C213" s="207" t="s">
        <v>5082</v>
      </c>
      <c r="D213" s="207" t="s">
        <v>139</v>
      </c>
      <c r="E213" s="207" t="s">
        <v>5092</v>
      </c>
    </row>
    <row r="214" spans="1:5" ht="60" x14ac:dyDescent="0.25">
      <c r="A214" s="13" t="s">
        <v>2686</v>
      </c>
      <c r="B214" s="208" t="s">
        <v>5072</v>
      </c>
      <c r="C214" s="208" t="s">
        <v>5083</v>
      </c>
      <c r="D214" s="208" t="s">
        <v>139</v>
      </c>
      <c r="E214" s="208" t="s">
        <v>5093</v>
      </c>
    </row>
    <row r="215" spans="1:5" ht="36" x14ac:dyDescent="0.25">
      <c r="A215" s="205" t="s">
        <v>2686</v>
      </c>
      <c r="B215" s="207" t="s">
        <v>5073</v>
      </c>
      <c r="C215" s="207" t="s">
        <v>5084</v>
      </c>
      <c r="D215" s="207" t="s">
        <v>139</v>
      </c>
      <c r="E215" s="207" t="s">
        <v>1875</v>
      </c>
    </row>
    <row r="216" spans="1:5" ht="60" x14ac:dyDescent="0.25">
      <c r="A216" s="13" t="s">
        <v>2686</v>
      </c>
      <c r="B216" s="208" t="s">
        <v>5074</v>
      </c>
      <c r="C216" s="208" t="s">
        <v>5085</v>
      </c>
      <c r="D216" s="208" t="s">
        <v>139</v>
      </c>
      <c r="E216" s="208" t="s">
        <v>5094</v>
      </c>
    </row>
    <row r="217" spans="1:5" ht="48" x14ac:dyDescent="0.25">
      <c r="A217" s="205" t="s">
        <v>2686</v>
      </c>
      <c r="B217" s="207" t="s">
        <v>5075</v>
      </c>
      <c r="C217" s="207" t="s">
        <v>5086</v>
      </c>
      <c r="D217" s="207" t="s">
        <v>139</v>
      </c>
      <c r="E217" s="207" t="s">
        <v>5095</v>
      </c>
    </row>
    <row r="218" spans="1:5" ht="36" x14ac:dyDescent="0.25">
      <c r="A218" s="13" t="s">
        <v>2686</v>
      </c>
      <c r="B218" s="208" t="s">
        <v>5076</v>
      </c>
      <c r="C218" s="208" t="s">
        <v>5087</v>
      </c>
      <c r="D218" s="208" t="s">
        <v>139</v>
      </c>
      <c r="E218" s="208" t="s">
        <v>5096</v>
      </c>
    </row>
    <row r="219" spans="1:5" ht="48" x14ac:dyDescent="0.25">
      <c r="A219" s="205" t="s">
        <v>2686</v>
      </c>
      <c r="B219" s="207" t="s">
        <v>5077</v>
      </c>
      <c r="C219" s="207" t="s">
        <v>5088</v>
      </c>
      <c r="D219" s="207" t="s">
        <v>139</v>
      </c>
      <c r="E219" s="207" t="s">
        <v>5097</v>
      </c>
    </row>
    <row r="220" spans="1:5" ht="84" x14ac:dyDescent="0.25">
      <c r="A220" s="13" t="s">
        <v>2686</v>
      </c>
      <c r="B220" s="210" t="s">
        <v>5078</v>
      </c>
      <c r="C220" s="210" t="s">
        <v>5089</v>
      </c>
      <c r="D220" s="210" t="s">
        <v>33</v>
      </c>
      <c r="E220" s="210" t="s">
        <v>5098</v>
      </c>
    </row>
    <row r="221" spans="1:5" ht="48" x14ac:dyDescent="0.25">
      <c r="A221" s="205" t="s">
        <v>2689</v>
      </c>
      <c r="B221" s="207" t="s">
        <v>5099</v>
      </c>
      <c r="C221" s="207" t="s">
        <v>5109</v>
      </c>
      <c r="D221" s="207" t="s">
        <v>32</v>
      </c>
      <c r="E221" s="207" t="s">
        <v>5119</v>
      </c>
    </row>
    <row r="222" spans="1:5" ht="24" x14ac:dyDescent="0.25">
      <c r="A222" s="13" t="s">
        <v>2689</v>
      </c>
      <c r="B222" s="208" t="s">
        <v>5100</v>
      </c>
      <c r="C222" s="208" t="s">
        <v>5110</v>
      </c>
      <c r="D222" s="208" t="s">
        <v>32</v>
      </c>
      <c r="E222" s="208" t="s">
        <v>5120</v>
      </c>
    </row>
    <row r="223" spans="1:5" ht="36" x14ac:dyDescent="0.25">
      <c r="A223" s="205" t="s">
        <v>2689</v>
      </c>
      <c r="B223" s="207" t="s">
        <v>5101</v>
      </c>
      <c r="C223" s="207" t="s">
        <v>5111</v>
      </c>
      <c r="D223" s="207" t="s">
        <v>32</v>
      </c>
      <c r="E223" s="207" t="s">
        <v>5121</v>
      </c>
    </row>
    <row r="224" spans="1:5" ht="48" x14ac:dyDescent="0.25">
      <c r="A224" s="13" t="s">
        <v>2689</v>
      </c>
      <c r="B224" s="208" t="s">
        <v>5102</v>
      </c>
      <c r="C224" s="208" t="s">
        <v>5112</v>
      </c>
      <c r="D224" s="208" t="s">
        <v>139</v>
      </c>
      <c r="E224" s="208" t="s">
        <v>5122</v>
      </c>
    </row>
    <row r="225" spans="1:5" ht="36" x14ac:dyDescent="0.25">
      <c r="A225" s="205" t="s">
        <v>2689</v>
      </c>
      <c r="B225" s="207" t="s">
        <v>5103</v>
      </c>
      <c r="C225" s="207" t="s">
        <v>5113</v>
      </c>
      <c r="D225" s="207" t="s">
        <v>139</v>
      </c>
      <c r="E225" s="207" t="s">
        <v>5123</v>
      </c>
    </row>
    <row r="226" spans="1:5" ht="48" x14ac:dyDescent="0.25">
      <c r="A226" s="13" t="s">
        <v>2689</v>
      </c>
      <c r="B226" s="208" t="s">
        <v>5104</v>
      </c>
      <c r="C226" s="208" t="s">
        <v>5114</v>
      </c>
      <c r="D226" s="208" t="s">
        <v>139</v>
      </c>
      <c r="E226" s="208" t="s">
        <v>5124</v>
      </c>
    </row>
    <row r="227" spans="1:5" ht="36" x14ac:dyDescent="0.25">
      <c r="A227" s="13" t="s">
        <v>2689</v>
      </c>
      <c r="B227" s="208" t="s">
        <v>5105</v>
      </c>
      <c r="C227" s="208" t="s">
        <v>5115</v>
      </c>
      <c r="D227" s="208" t="s">
        <v>580</v>
      </c>
      <c r="E227" s="208" t="s">
        <v>5125</v>
      </c>
    </row>
    <row r="228" spans="1:5" ht="48" x14ac:dyDescent="0.25">
      <c r="A228" s="13" t="s">
        <v>2689</v>
      </c>
      <c r="B228" s="210" t="s">
        <v>5106</v>
      </c>
      <c r="C228" s="210" t="s">
        <v>5116</v>
      </c>
      <c r="D228" s="210" t="s">
        <v>33</v>
      </c>
      <c r="E228" s="210" t="s">
        <v>5126</v>
      </c>
    </row>
    <row r="229" spans="1:5" ht="36" x14ac:dyDescent="0.25">
      <c r="A229" s="13" t="s">
        <v>2689</v>
      </c>
      <c r="B229" s="208" t="s">
        <v>5107</v>
      </c>
      <c r="C229" s="208" t="s">
        <v>5117</v>
      </c>
      <c r="D229" s="208" t="s">
        <v>33</v>
      </c>
      <c r="E229" s="208" t="s">
        <v>5127</v>
      </c>
    </row>
    <row r="230" spans="1:5" ht="24" x14ac:dyDescent="0.25">
      <c r="A230" s="13" t="s">
        <v>2689</v>
      </c>
      <c r="B230" s="210" t="s">
        <v>5108</v>
      </c>
      <c r="C230" s="210" t="s">
        <v>5118</v>
      </c>
      <c r="D230" s="210" t="s">
        <v>33</v>
      </c>
      <c r="E230" s="210" t="s">
        <v>5128</v>
      </c>
    </row>
    <row r="231" spans="1:5" ht="48" x14ac:dyDescent="0.25">
      <c r="A231" s="13" t="s">
        <v>1892</v>
      </c>
      <c r="B231" s="221"/>
      <c r="C231" s="205" t="s">
        <v>5129</v>
      </c>
      <c r="D231" s="207" t="s">
        <v>33</v>
      </c>
      <c r="E231" s="205" t="s">
        <v>1878</v>
      </c>
    </row>
    <row r="232" spans="1:5" ht="48" x14ac:dyDescent="0.25">
      <c r="A232" s="13" t="s">
        <v>1892</v>
      </c>
      <c r="B232" s="221"/>
      <c r="C232" s="13" t="s">
        <v>5130</v>
      </c>
      <c r="D232" s="210" t="s">
        <v>33</v>
      </c>
      <c r="E232" s="206" t="s">
        <v>5132</v>
      </c>
    </row>
    <row r="233" spans="1:5" ht="24" x14ac:dyDescent="0.25">
      <c r="A233" s="13" t="s">
        <v>1892</v>
      </c>
      <c r="B233" s="221"/>
      <c r="C233" s="205" t="s">
        <v>5131</v>
      </c>
      <c r="D233" s="207" t="s">
        <v>33</v>
      </c>
      <c r="E233" s="205" t="s">
        <v>5133</v>
      </c>
    </row>
    <row r="234" spans="1:5" ht="48" x14ac:dyDescent="0.25">
      <c r="A234" s="13" t="s">
        <v>5153</v>
      </c>
      <c r="B234" s="221"/>
      <c r="C234" s="13" t="s">
        <v>5134</v>
      </c>
      <c r="D234" s="210" t="s">
        <v>32</v>
      </c>
      <c r="E234" s="222" t="s">
        <v>5146</v>
      </c>
    </row>
    <row r="235" spans="1:5" ht="48" x14ac:dyDescent="0.25">
      <c r="A235" s="13" t="s">
        <v>5153</v>
      </c>
      <c r="B235" s="221"/>
      <c r="C235" s="13" t="s">
        <v>5135</v>
      </c>
      <c r="D235" s="207" t="s">
        <v>32</v>
      </c>
      <c r="E235" s="222" t="s">
        <v>5147</v>
      </c>
    </row>
    <row r="236" spans="1:5" ht="48" x14ac:dyDescent="0.25">
      <c r="A236" s="13" t="s">
        <v>5153</v>
      </c>
      <c r="B236" s="221"/>
      <c r="C236" s="13" t="s">
        <v>5136</v>
      </c>
      <c r="D236" s="208" t="s">
        <v>33</v>
      </c>
      <c r="E236" s="222" t="s">
        <v>5148</v>
      </c>
    </row>
    <row r="237" spans="1:5" ht="48" x14ac:dyDescent="0.25">
      <c r="A237" s="13" t="s">
        <v>5153</v>
      </c>
      <c r="B237" s="221"/>
      <c r="C237" s="13" t="s">
        <v>5137</v>
      </c>
      <c r="D237" s="208" t="s">
        <v>33</v>
      </c>
      <c r="E237" s="222" t="s">
        <v>5090</v>
      </c>
    </row>
    <row r="238" spans="1:5" ht="48" x14ac:dyDescent="0.25">
      <c r="A238" s="13" t="s">
        <v>5153</v>
      </c>
      <c r="B238" s="221"/>
      <c r="C238" s="13" t="s">
        <v>5138</v>
      </c>
      <c r="D238" s="210" t="s">
        <v>32</v>
      </c>
      <c r="E238" s="222" t="s">
        <v>5149</v>
      </c>
    </row>
    <row r="239" spans="1:5" ht="48" x14ac:dyDescent="0.25">
      <c r="A239" s="13" t="s">
        <v>5153</v>
      </c>
      <c r="B239" s="221"/>
      <c r="C239" s="13" t="s">
        <v>5139</v>
      </c>
      <c r="D239" s="207" t="s">
        <v>32</v>
      </c>
      <c r="E239" s="222" t="s">
        <v>1876</v>
      </c>
    </row>
    <row r="240" spans="1:5" ht="48" x14ac:dyDescent="0.25">
      <c r="A240" s="13" t="s">
        <v>5153</v>
      </c>
      <c r="B240" s="221"/>
      <c r="C240" s="13" t="s">
        <v>5140</v>
      </c>
      <c r="D240" s="208" t="s">
        <v>33</v>
      </c>
      <c r="E240" s="222" t="s">
        <v>5150</v>
      </c>
    </row>
    <row r="241" spans="1:5" ht="36" x14ac:dyDescent="0.25">
      <c r="A241" s="13" t="s">
        <v>5153</v>
      </c>
      <c r="B241" s="221"/>
      <c r="C241" s="13" t="s">
        <v>5141</v>
      </c>
      <c r="D241" s="207" t="s">
        <v>45</v>
      </c>
      <c r="E241" s="222" t="s">
        <v>1873</v>
      </c>
    </row>
    <row r="242" spans="1:5" ht="84" x14ac:dyDescent="0.25">
      <c r="A242" s="13" t="s">
        <v>5153</v>
      </c>
      <c r="B242" s="221"/>
      <c r="C242" s="206" t="s">
        <v>5142</v>
      </c>
      <c r="D242" s="210" t="s">
        <v>32</v>
      </c>
      <c r="E242" s="223" t="s">
        <v>1877</v>
      </c>
    </row>
    <row r="243" spans="1:5" ht="48" x14ac:dyDescent="0.25">
      <c r="A243" s="13" t="s">
        <v>5153</v>
      </c>
      <c r="B243" s="221"/>
      <c r="C243" s="13" t="s">
        <v>5143</v>
      </c>
      <c r="D243" s="207" t="s">
        <v>45</v>
      </c>
      <c r="E243" s="222" t="s">
        <v>5151</v>
      </c>
    </row>
    <row r="244" spans="1:5" ht="24" x14ac:dyDescent="0.25">
      <c r="A244" s="13" t="s">
        <v>5153</v>
      </c>
      <c r="B244" s="221"/>
      <c r="C244" s="13" t="s">
        <v>5144</v>
      </c>
      <c r="D244" s="210" t="s">
        <v>32</v>
      </c>
      <c r="E244" s="222" t="s">
        <v>5152</v>
      </c>
    </row>
    <row r="245" spans="1:5" ht="24" x14ac:dyDescent="0.25">
      <c r="A245" s="13" t="s">
        <v>5153</v>
      </c>
      <c r="B245" s="221"/>
      <c r="C245" s="13" t="s">
        <v>5145</v>
      </c>
      <c r="D245" s="207" t="s">
        <v>32</v>
      </c>
      <c r="E245" s="222" t="s">
        <v>5091</v>
      </c>
    </row>
    <row r="246" spans="1:5" x14ac:dyDescent="0.25">
      <c r="A246" s="46" t="s">
        <v>24</v>
      </c>
      <c r="B246" s="46">
        <f>SUBTOTAL(103,TabelaMOC2.1[Številka projekta])</f>
        <v>130</v>
      </c>
      <c r="C246" s="30"/>
      <c r="D246" s="27"/>
      <c r="E246" s="43"/>
    </row>
    <row r="247" spans="1:5" x14ac:dyDescent="0.25">
      <c r="A247" s="46"/>
      <c r="B247" s="43"/>
      <c r="C247" s="30"/>
      <c r="D247" s="27"/>
      <c r="E247" s="43"/>
    </row>
    <row r="248" spans="1:5" ht="13.5" thickBot="1" x14ac:dyDescent="0.3">
      <c r="A248" s="59" t="s">
        <v>15</v>
      </c>
      <c r="B248" s="59"/>
      <c r="C248" s="59"/>
      <c r="D248" s="10"/>
      <c r="E248" s="4"/>
    </row>
    <row r="249" spans="1:5" ht="13.5" thickBot="1" x14ac:dyDescent="0.3">
      <c r="A249" s="66" t="s">
        <v>16</v>
      </c>
      <c r="B249" s="67" t="s">
        <v>17</v>
      </c>
      <c r="C249" s="67" t="s">
        <v>18</v>
      </c>
      <c r="D249" s="94" t="s">
        <v>2694</v>
      </c>
    </row>
    <row r="250" spans="1:5" x14ac:dyDescent="0.25">
      <c r="A250" s="45"/>
      <c r="B250" s="42"/>
      <c r="C250" s="32"/>
      <c r="D250" s="87"/>
    </row>
    <row r="251" spans="1:5" x14ac:dyDescent="0.25">
      <c r="A251" s="45"/>
      <c r="B251" s="42"/>
      <c r="C251" s="32"/>
      <c r="D251" s="87"/>
    </row>
    <row r="252" spans="1:5" x14ac:dyDescent="0.25">
      <c r="A252" s="45"/>
      <c r="B252" s="42"/>
      <c r="C252" s="32"/>
      <c r="D252" s="87"/>
    </row>
    <row r="253" spans="1:5" x14ac:dyDescent="0.25">
      <c r="A253" s="33" t="s">
        <v>24</v>
      </c>
      <c r="B253" s="44">
        <f>SUBTOTAL(109,TabelaMOC2.2[Strani])</f>
        <v>0</v>
      </c>
      <c r="C253" s="44">
        <f>SUBTOTAL(103,TabelaMOC2.2[Naslov])</f>
        <v>0</v>
      </c>
      <c r="D253" s="86"/>
    </row>
    <row r="254" spans="1:5" x14ac:dyDescent="0.25">
      <c r="A254" s="4"/>
      <c r="B254" s="4"/>
      <c r="C254" s="18"/>
      <c r="D254" s="4"/>
      <c r="E254" s="4"/>
    </row>
    <row r="255" spans="1:5" ht="13.5" thickBot="1" x14ac:dyDescent="0.3">
      <c r="A255" s="59" t="s">
        <v>19</v>
      </c>
      <c r="B255" s="59"/>
      <c r="C255" s="59"/>
      <c r="D255" s="21"/>
      <c r="E255" s="21"/>
    </row>
    <row r="256" spans="1:5" ht="13.5" thickBot="1" x14ac:dyDescent="0.3">
      <c r="A256" s="69" t="s">
        <v>16</v>
      </c>
      <c r="B256" s="70" t="s">
        <v>17</v>
      </c>
      <c r="C256" s="70" t="s">
        <v>18</v>
      </c>
      <c r="D256" s="95" t="s">
        <v>2694</v>
      </c>
      <c r="E256" s="21"/>
    </row>
    <row r="257" spans="1:5" x14ac:dyDescent="0.25">
      <c r="A257" s="5"/>
      <c r="B257" s="37"/>
      <c r="C257" s="8"/>
      <c r="D257" s="90"/>
      <c r="E257" s="21"/>
    </row>
    <row r="258" spans="1:5" x14ac:dyDescent="0.25">
      <c r="A258" s="5"/>
      <c r="B258" s="37"/>
      <c r="C258" s="8"/>
      <c r="D258" s="90"/>
      <c r="E258" s="21"/>
    </row>
    <row r="259" spans="1:5" x14ac:dyDescent="0.25">
      <c r="A259" s="5"/>
      <c r="B259" s="37"/>
      <c r="C259" s="8"/>
      <c r="D259" s="90"/>
      <c r="E259" s="21"/>
    </row>
    <row r="260" spans="1:5" x14ac:dyDescent="0.2">
      <c r="A260" s="25" t="s">
        <v>24</v>
      </c>
      <c r="B260" s="43">
        <f>SUBTOTAL(109,TabelaMOC2.3[Strani])</f>
        <v>0</v>
      </c>
      <c r="C260" s="43">
        <f>SUBTOTAL(103,TabelaMOC2.3[Naslov])</f>
        <v>0</v>
      </c>
      <c r="D260" s="89"/>
      <c r="E260" s="21"/>
    </row>
    <row r="261" spans="1:5" x14ac:dyDescent="0.25">
      <c r="A261" s="19"/>
      <c r="B261" s="20"/>
      <c r="C261" s="19"/>
      <c r="D261" s="21"/>
      <c r="E261" s="21"/>
    </row>
    <row r="262" spans="1:5" x14ac:dyDescent="0.25">
      <c r="A262" s="10" t="s">
        <v>59</v>
      </c>
      <c r="B262" s="20"/>
      <c r="C262" s="19"/>
      <c r="D262" s="21"/>
      <c r="E262" s="21"/>
    </row>
    <row r="263" spans="1:5" ht="13.5" thickBot="1" x14ac:dyDescent="0.3">
      <c r="A263" s="59" t="s">
        <v>60</v>
      </c>
      <c r="B263" s="59"/>
      <c r="C263" s="59"/>
      <c r="D263" s="22"/>
      <c r="E263" s="22"/>
    </row>
    <row r="264" spans="1:5" ht="13.5" thickBot="1" x14ac:dyDescent="0.3">
      <c r="A264" s="66" t="s">
        <v>16</v>
      </c>
      <c r="B264" s="67" t="s">
        <v>17</v>
      </c>
      <c r="C264" s="67" t="s">
        <v>18</v>
      </c>
      <c r="D264" s="94" t="s">
        <v>2694</v>
      </c>
      <c r="E264" s="22"/>
    </row>
    <row r="265" spans="1:5" x14ac:dyDescent="0.25">
      <c r="A265" s="45"/>
      <c r="B265" s="42"/>
      <c r="C265" s="32"/>
      <c r="D265" s="90"/>
      <c r="E265" s="22"/>
    </row>
    <row r="266" spans="1:5" x14ac:dyDescent="0.25">
      <c r="A266" s="45"/>
      <c r="B266" s="42"/>
      <c r="C266" s="32"/>
      <c r="D266" s="90"/>
      <c r="E266" s="22"/>
    </row>
    <row r="267" spans="1:5" x14ac:dyDescent="0.25">
      <c r="A267" s="45"/>
      <c r="B267" s="42"/>
      <c r="C267" s="32"/>
      <c r="D267" s="90"/>
      <c r="E267" s="22"/>
    </row>
    <row r="268" spans="1:5" x14ac:dyDescent="0.2">
      <c r="A268" s="25" t="s">
        <v>24</v>
      </c>
      <c r="B268" s="43">
        <f>SUBTOTAL(109,TabelaMOC3.1[Strani])</f>
        <v>0</v>
      </c>
      <c r="C268" s="43">
        <f>SUBTOTAL(103,TabelaMOC3.1[Naslov])</f>
        <v>0</v>
      </c>
      <c r="D268" s="89"/>
      <c r="E268" s="22"/>
    </row>
    <row r="269" spans="1:5" x14ac:dyDescent="0.25">
      <c r="A269" s="25"/>
      <c r="B269" s="25"/>
      <c r="C269" s="26"/>
      <c r="D269" s="22"/>
      <c r="E269" s="22"/>
    </row>
    <row r="270" spans="1:5" ht="13.5" thickBot="1" x14ac:dyDescent="0.3">
      <c r="A270" s="58" t="s">
        <v>324</v>
      </c>
      <c r="B270" s="58"/>
      <c r="C270" s="58"/>
      <c r="D270" s="58"/>
      <c r="E270" s="5"/>
    </row>
    <row r="271" spans="1:5" ht="13.5" thickBot="1" x14ac:dyDescent="0.3">
      <c r="A271" s="66" t="s">
        <v>16</v>
      </c>
      <c r="B271" s="67" t="s">
        <v>17</v>
      </c>
      <c r="C271" s="67" t="s">
        <v>18</v>
      </c>
      <c r="D271" s="94" t="s">
        <v>2694</v>
      </c>
      <c r="E271" s="16"/>
    </row>
    <row r="272" spans="1:5" x14ac:dyDescent="0.25">
      <c r="A272" s="45"/>
      <c r="B272" s="42"/>
      <c r="C272" s="32"/>
      <c r="D272" s="90"/>
      <c r="E272" s="16"/>
    </row>
    <row r="273" spans="1:5" x14ac:dyDescent="0.25">
      <c r="A273" s="45"/>
      <c r="B273" s="42"/>
      <c r="C273" s="32"/>
      <c r="D273" s="90"/>
      <c r="E273" s="16"/>
    </row>
    <row r="274" spans="1:5" x14ac:dyDescent="0.25">
      <c r="A274" s="45"/>
      <c r="B274" s="42"/>
      <c r="C274" s="32"/>
      <c r="D274" s="90"/>
      <c r="E274" s="16"/>
    </row>
    <row r="275" spans="1:5" x14ac:dyDescent="0.2">
      <c r="A275" s="25" t="s">
        <v>24</v>
      </c>
      <c r="B275" s="43">
        <f>SUBTOTAL(109,TabelaMOC3.2[Strani])</f>
        <v>0</v>
      </c>
      <c r="C275" s="43">
        <f>SUBTOTAL(103,TabelaMOC3.2[Naslov])</f>
        <v>0</v>
      </c>
      <c r="D275" s="89"/>
      <c r="E275" s="16"/>
    </row>
    <row r="276" spans="1:5" x14ac:dyDescent="0.25">
      <c r="A276" s="4"/>
      <c r="B276" s="4"/>
      <c r="C276" s="8"/>
      <c r="D276" s="5"/>
      <c r="E276" s="5"/>
    </row>
    <row r="277" spans="1:5" ht="13.5" thickBot="1" x14ac:dyDescent="0.3">
      <c r="A277" s="60" t="s">
        <v>215</v>
      </c>
      <c r="B277" s="60"/>
      <c r="C277" s="60"/>
      <c r="D277" s="60"/>
      <c r="E277" s="60"/>
    </row>
    <row r="278" spans="1:5" ht="13.5" thickBot="1" x14ac:dyDescent="0.3">
      <c r="A278" s="67" t="s">
        <v>22</v>
      </c>
      <c r="B278" s="67" t="s">
        <v>65</v>
      </c>
      <c r="C278" s="66" t="s">
        <v>2797</v>
      </c>
      <c r="D278" s="93" t="s">
        <v>2694</v>
      </c>
    </row>
    <row r="279" spans="1:5" x14ac:dyDescent="0.25">
      <c r="A279" s="45"/>
      <c r="B279" s="32"/>
      <c r="C279" s="42"/>
      <c r="D279" s="90"/>
    </row>
    <row r="280" spans="1:5" x14ac:dyDescent="0.25">
      <c r="A280" s="45"/>
      <c r="B280" s="32"/>
      <c r="C280" s="42"/>
      <c r="D280" s="90"/>
    </row>
    <row r="281" spans="1:5" x14ac:dyDescent="0.25">
      <c r="A281" s="45"/>
      <c r="B281" s="32"/>
      <c r="C281" s="42"/>
      <c r="D281" s="90"/>
    </row>
    <row r="282" spans="1:5" x14ac:dyDescent="0.2">
      <c r="A282" s="30" t="s">
        <v>24</v>
      </c>
      <c r="B282" s="30">
        <f>SUBTOTAL(103,TabelaMOC4[TDT])</f>
        <v>0</v>
      </c>
      <c r="C282" s="30"/>
      <c r="D282" s="92"/>
    </row>
    <row r="283" spans="1:5" x14ac:dyDescent="0.25">
      <c r="A283" s="25"/>
      <c r="B283" s="27"/>
      <c r="C283" s="28"/>
      <c r="D283" s="29"/>
    </row>
  </sheetData>
  <mergeCells count="15">
    <mergeCell ref="G18:H18"/>
    <mergeCell ref="A97:B97"/>
    <mergeCell ref="A98:B98"/>
    <mergeCell ref="A6:B6"/>
    <mergeCell ref="A7:B7"/>
    <mergeCell ref="A8:B8"/>
    <mergeCell ref="A10:C10"/>
    <mergeCell ref="C11:E11"/>
    <mergeCell ref="G12:H12"/>
    <mergeCell ref="A5:B5"/>
    <mergeCell ref="C1:E1"/>
    <mergeCell ref="A2:B2"/>
    <mergeCell ref="C2:E2"/>
    <mergeCell ref="A3:B3"/>
    <mergeCell ref="A4:B4"/>
  </mergeCells>
  <dataValidations count="7">
    <dataValidation allowBlank="1" showInputMessage="1" showErrorMessage="1" promptTitle="Vnesi oznako" prompt="Vnesi oznako Evropskega, mednarodnega ali Slovenskega TC, SC ali WG" sqref="B279:B281" xr:uid="{D80138DC-E834-4704-8F3D-FC8565C0CB4B}"/>
    <dataValidation allowBlank="1" showInputMessage="1" showErrorMessage="1" promptTitle="Vnesi ime " prompt="Vpiši ime in priimek strokovnjaka oziroma TS" sqref="A279:A281" xr:uid="{E7097F35-DA93-4ABF-A012-C8354E4779C9}"/>
    <dataValidation allowBlank="1" showInputMessage="1" showErrorMessage="1" promptTitle="Vnesi ime TDT" prompt="Vnesi celotno ime tujega TDT" sqref="C279:C281" xr:uid="{40C34128-1AC4-42BF-8E10-CC7A21A50E86}"/>
    <dataValidation type="list" allowBlank="1" showInputMessage="1" promptTitle="Izberi iz seznama" prompt="Iz spodnjega seznama izberi tujo organizacijo kateri pripada TDT" sqref="A14:A94" xr:uid="{051A2393-321C-4C9F-8CF9-3D25218FD1EF}">
      <formula1>Organizacije</formula1>
    </dataValidation>
    <dataValidation type="list" allowBlank="1" showInputMessage="1" showErrorMessage="1" promptTitle="Izberi iz seznama" prompt="Izberi trenutni status članstva znortaj tujega TDT" sqref="D14:D94" xr:uid="{5E32D956-0DD4-402A-99A3-6A8D7A322185}">
      <formula1>Status</formula1>
    </dataValidation>
    <dataValidation allowBlank="1" showInputMessage="1" promptTitle="Vnesi datum" prompt="Vnesi datum zadnje spremembe statusa članstva TDT" sqref="E14:E94" xr:uid="{5F379E98-F500-4148-9A0C-07C4367E5397}"/>
    <dataValidation allowBlank="1" showInputMessage="1" showErrorMessage="1" promptTitle="Vnesi naslov tujega TDT" prompt="Vnesi originalni naslov tujega TDT" sqref="C14:C94" xr:uid="{1A9C45A5-22F4-4477-B621-8FDBBEE6B495}"/>
  </dataValidations>
  <pageMargins left="0.25" right="0.25" top="0.25" bottom="0.25" header="0.5" footer="0.5"/>
  <pageSetup paperSize="9" orientation="landscape" r:id="rId1"/>
  <headerFooter alignWithMargins="0">
    <oddFooter>&amp;L&amp;C&amp;R</oddFooter>
  </headerFooter>
  <drawing r:id="rId2"/>
  <tableParts count="7">
    <tablePart r:id="rId3"/>
    <tablePart r:id="rId4"/>
    <tablePart r:id="rId5"/>
    <tablePart r:id="rId6"/>
    <tablePart r:id="rId7"/>
    <tablePart r:id="rId8"/>
    <tablePart r:id="rId9"/>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E7FB5-A67D-40A4-ACC9-921CB2DC4D4E}">
  <sheetPr>
    <outlinePr summaryBelow="0" summaryRight="0"/>
  </sheetPr>
  <dimension ref="A1:M75"/>
  <sheetViews>
    <sheetView showGridLines="0" zoomScaleNormal="100" workbookViewId="0">
      <pane ySplit="1" topLeftCell="A58" activePane="bottomLeft" state="frozenSplit"/>
      <selection activeCell="A31" sqref="A31"/>
      <selection pane="bottomLeft" activeCell="A72" sqref="A72"/>
    </sheetView>
  </sheetViews>
  <sheetFormatPr defaultColWidth="9.140625" defaultRowHeight="12.75" x14ac:dyDescent="0.25"/>
  <cols>
    <col min="1" max="1" width="23.140625" style="3" customWidth="1"/>
    <col min="2" max="2" width="18.28515625" style="3" customWidth="1"/>
    <col min="3" max="3" width="38.7109375" style="3" customWidth="1"/>
    <col min="4" max="4" width="14.140625" style="3" bestFit="1" customWidth="1"/>
    <col min="5" max="5" width="43.7109375" style="3" customWidth="1"/>
    <col min="6" max="8" width="11.5703125" style="3" customWidth="1"/>
    <col min="9" max="9" width="3.5703125" style="3" customWidth="1"/>
    <col min="10" max="16384" width="9.140625" style="3"/>
  </cols>
  <sheetData>
    <row r="1" spans="1:13" ht="18.75" customHeight="1" x14ac:dyDescent="0.25">
      <c r="A1" s="1"/>
      <c r="B1" s="2"/>
      <c r="C1" s="306" t="s">
        <v>0</v>
      </c>
      <c r="D1" s="306"/>
      <c r="E1" s="306"/>
      <c r="F1" s="2"/>
      <c r="G1" s="1"/>
      <c r="H1" s="1"/>
    </row>
    <row r="2" spans="1:13" ht="13.5" customHeight="1" x14ac:dyDescent="0.25">
      <c r="A2" s="303" t="s">
        <v>1</v>
      </c>
      <c r="B2" s="303"/>
      <c r="C2" s="307" t="s">
        <v>1900</v>
      </c>
      <c r="D2" s="307"/>
      <c r="E2" s="307"/>
      <c r="F2" s="1"/>
      <c r="G2" s="1"/>
      <c r="H2" s="1"/>
    </row>
    <row r="3" spans="1:13" x14ac:dyDescent="0.25">
      <c r="A3" s="303" t="s">
        <v>2</v>
      </c>
      <c r="B3" s="303"/>
      <c r="C3" s="5" t="s">
        <v>327</v>
      </c>
      <c r="D3" s="5"/>
      <c r="E3" s="5"/>
      <c r="F3" s="5"/>
      <c r="G3" s="1"/>
      <c r="H3" s="1"/>
    </row>
    <row r="4" spans="1:13" x14ac:dyDescent="0.25">
      <c r="A4" s="303" t="s">
        <v>3</v>
      </c>
      <c r="B4" s="303"/>
      <c r="C4" s="5" t="s">
        <v>1901</v>
      </c>
      <c r="D4" s="5"/>
      <c r="E4" s="5"/>
      <c r="F4" s="5"/>
      <c r="G4" s="1"/>
      <c r="H4" s="1"/>
      <c r="J4" s="36"/>
      <c r="K4" s="10"/>
      <c r="L4" s="10"/>
      <c r="M4" s="10"/>
    </row>
    <row r="5" spans="1:13" x14ac:dyDescent="0.25">
      <c r="A5" s="303" t="s">
        <v>4</v>
      </c>
      <c r="B5" s="303"/>
      <c r="C5" s="6">
        <v>7</v>
      </c>
      <c r="D5" s="5"/>
      <c r="E5" s="5"/>
      <c r="F5" s="5"/>
      <c r="G5" s="1"/>
      <c r="H5" s="1"/>
      <c r="J5" s="36"/>
    </row>
    <row r="6" spans="1:13" x14ac:dyDescent="0.25">
      <c r="A6" s="303" t="s">
        <v>5</v>
      </c>
      <c r="B6" s="303"/>
      <c r="C6" s="6">
        <v>7</v>
      </c>
      <c r="D6" s="5"/>
      <c r="E6" s="5"/>
      <c r="F6" s="5"/>
      <c r="G6" s="1"/>
      <c r="H6" s="1"/>
    </row>
    <row r="7" spans="1:13" x14ac:dyDescent="0.25">
      <c r="A7" s="304" t="s">
        <v>62</v>
      </c>
      <c r="B7" s="304"/>
      <c r="C7" s="6"/>
      <c r="D7" s="5"/>
      <c r="E7" s="5"/>
      <c r="F7" s="5"/>
      <c r="G7" s="1"/>
      <c r="H7" s="1"/>
    </row>
    <row r="8" spans="1:13" x14ac:dyDescent="0.25">
      <c r="A8" s="304" t="s">
        <v>23</v>
      </c>
      <c r="B8" s="304"/>
      <c r="C8" s="6">
        <v>2</v>
      </c>
      <c r="D8" s="5"/>
      <c r="E8" s="5"/>
      <c r="F8" s="5"/>
      <c r="G8" s="1"/>
      <c r="H8" s="1"/>
    </row>
    <row r="9" spans="1:13" x14ac:dyDescent="0.25">
      <c r="A9" s="4"/>
      <c r="B9" s="4"/>
      <c r="C9" s="6"/>
      <c r="D9" s="5"/>
      <c r="E9" s="5"/>
      <c r="F9" s="5"/>
      <c r="G9" s="1"/>
      <c r="H9" s="1"/>
    </row>
    <row r="10" spans="1:13" x14ac:dyDescent="0.25">
      <c r="A10" s="305" t="s">
        <v>6</v>
      </c>
      <c r="B10" s="305"/>
      <c r="C10" s="305"/>
      <c r="D10" s="41"/>
      <c r="E10" s="41"/>
      <c r="F10" s="41"/>
      <c r="G10" s="1"/>
      <c r="H10" s="1"/>
    </row>
    <row r="11" spans="1:13" s="10" customFormat="1" ht="27.75" customHeight="1" x14ac:dyDescent="0.25">
      <c r="A11" s="7" t="s">
        <v>7</v>
      </c>
      <c r="B11" s="7"/>
      <c r="C11" s="301" t="s">
        <v>1902</v>
      </c>
      <c r="D11" s="301"/>
      <c r="E11" s="301"/>
      <c r="F11" s="7"/>
      <c r="G11" s="9"/>
      <c r="H11" s="9"/>
    </row>
    <row r="12" spans="1:13" ht="12.75" customHeight="1" x14ac:dyDescent="0.25">
      <c r="A12" s="65" t="s">
        <v>8</v>
      </c>
      <c r="B12" s="24"/>
      <c r="C12" s="24"/>
      <c r="D12" s="24"/>
      <c r="E12" s="24"/>
      <c r="F12" s="24"/>
      <c r="G12" s="299"/>
      <c r="H12" s="299"/>
    </row>
    <row r="13" spans="1:13" s="10" customFormat="1" ht="24" x14ac:dyDescent="0.25">
      <c r="A13" s="79" t="s">
        <v>9</v>
      </c>
      <c r="B13" s="64" t="s">
        <v>63</v>
      </c>
      <c r="C13" s="79" t="s">
        <v>64</v>
      </c>
      <c r="D13" s="68" t="s">
        <v>10</v>
      </c>
      <c r="E13" s="83" t="s">
        <v>30</v>
      </c>
      <c r="F13" s="11"/>
    </row>
    <row r="14" spans="1:13" x14ac:dyDescent="0.25">
      <c r="A14" s="80" t="s">
        <v>26</v>
      </c>
      <c r="B14" s="78" t="s">
        <v>1903</v>
      </c>
      <c r="C14" s="62" t="s">
        <v>1904</v>
      </c>
      <c r="D14" s="49" t="s">
        <v>39</v>
      </c>
      <c r="E14" s="84">
        <v>38265</v>
      </c>
      <c r="F14" s="12"/>
    </row>
    <row r="15" spans="1:13" x14ac:dyDescent="0.25">
      <c r="A15" s="80" t="s">
        <v>27</v>
      </c>
      <c r="B15" s="73" t="s">
        <v>1905</v>
      </c>
      <c r="C15" s="62" t="s">
        <v>1906</v>
      </c>
      <c r="D15" s="49" t="s">
        <v>40</v>
      </c>
      <c r="E15" s="84">
        <v>35545</v>
      </c>
      <c r="F15" s="12"/>
    </row>
    <row r="16" spans="1:13" ht="24" x14ac:dyDescent="0.25">
      <c r="A16" s="80" t="s">
        <v>27</v>
      </c>
      <c r="B16" s="73" t="s">
        <v>1907</v>
      </c>
      <c r="C16" s="62" t="s">
        <v>1908</v>
      </c>
      <c r="D16" s="49" t="s">
        <v>222</v>
      </c>
      <c r="E16" s="84">
        <v>39254</v>
      </c>
      <c r="F16" s="14"/>
    </row>
    <row r="17" spans="1:9" x14ac:dyDescent="0.25">
      <c r="A17" s="80" t="s">
        <v>27</v>
      </c>
      <c r="B17" s="77" t="s">
        <v>1909</v>
      </c>
      <c r="C17" s="62" t="s">
        <v>1910</v>
      </c>
      <c r="D17" s="49" t="s">
        <v>222</v>
      </c>
      <c r="E17" s="84">
        <v>39254</v>
      </c>
      <c r="F17" s="14"/>
    </row>
    <row r="18" spans="1:9" ht="24" x14ac:dyDescent="0.25">
      <c r="A18" s="80" t="s">
        <v>27</v>
      </c>
      <c r="B18" s="52" t="s">
        <v>1911</v>
      </c>
      <c r="C18" s="62" t="s">
        <v>1912</v>
      </c>
      <c r="D18" s="49" t="s">
        <v>222</v>
      </c>
      <c r="E18" s="84">
        <v>39254</v>
      </c>
      <c r="F18" s="24"/>
      <c r="G18" s="299"/>
      <c r="H18" s="299"/>
    </row>
    <row r="19" spans="1:9" s="10" customFormat="1" x14ac:dyDescent="0.25">
      <c r="A19" s="80" t="s">
        <v>27</v>
      </c>
      <c r="B19" s="52" t="s">
        <v>1913</v>
      </c>
      <c r="C19" s="62" t="s">
        <v>1914</v>
      </c>
      <c r="D19" s="49" t="s">
        <v>222</v>
      </c>
      <c r="E19" s="84">
        <v>39548</v>
      </c>
      <c r="G19" s="15"/>
      <c r="H19" s="15"/>
      <c r="I19" s="15"/>
    </row>
    <row r="20" spans="1:9" ht="24" x14ac:dyDescent="0.25">
      <c r="A20" s="80" t="s">
        <v>27</v>
      </c>
      <c r="B20" s="52" t="s">
        <v>1915</v>
      </c>
      <c r="C20" s="62" t="s">
        <v>1916</v>
      </c>
      <c r="D20" s="49" t="s">
        <v>222</v>
      </c>
      <c r="E20" s="84">
        <v>43565</v>
      </c>
      <c r="F20" s="8"/>
      <c r="G20" s="17"/>
    </row>
    <row r="21" spans="1:9" x14ac:dyDescent="0.25">
      <c r="A21" s="80" t="s">
        <v>27</v>
      </c>
      <c r="B21" s="52" t="s">
        <v>1917</v>
      </c>
      <c r="C21" s="62" t="s">
        <v>1918</v>
      </c>
      <c r="D21" s="49" t="s">
        <v>222</v>
      </c>
      <c r="E21" s="84">
        <v>43931</v>
      </c>
      <c r="F21" s="8"/>
      <c r="G21" s="17"/>
    </row>
    <row r="22" spans="1:9" s="38" customFormat="1" x14ac:dyDescent="0.25">
      <c r="A22" s="80" t="s">
        <v>27</v>
      </c>
      <c r="B22" s="52" t="s">
        <v>1919</v>
      </c>
      <c r="C22" s="62" t="s">
        <v>1920</v>
      </c>
      <c r="D22" s="49" t="s">
        <v>222</v>
      </c>
      <c r="E22" s="84">
        <v>43931</v>
      </c>
      <c r="F22" s="8"/>
      <c r="G22" s="35"/>
    </row>
    <row r="23" spans="1:9" x14ac:dyDescent="0.25">
      <c r="A23" s="81" t="s">
        <v>24</v>
      </c>
      <c r="B23" s="82">
        <f>SUBTOTAL(103,TabelaNTF1[Oznaka tujega TC, SC])</f>
        <v>9</v>
      </c>
      <c r="C23" s="52"/>
      <c r="D23" s="52"/>
      <c r="E23" s="85"/>
      <c r="F23" s="8"/>
      <c r="G23" s="17"/>
    </row>
    <row r="24" spans="1:9" x14ac:dyDescent="0.25">
      <c r="A24" s="50"/>
      <c r="B24" s="51"/>
      <c r="C24" s="52"/>
      <c r="D24" s="52"/>
      <c r="E24" s="53"/>
      <c r="F24" s="8"/>
      <c r="G24" s="17"/>
    </row>
    <row r="25" spans="1:9" x14ac:dyDescent="0.25">
      <c r="A25" s="300" t="s">
        <v>58</v>
      </c>
      <c r="B25" s="300"/>
      <c r="C25" s="40"/>
      <c r="D25" s="40"/>
      <c r="E25" s="40"/>
      <c r="F25" s="8"/>
      <c r="G25" s="17"/>
    </row>
    <row r="26" spans="1:9" x14ac:dyDescent="0.25">
      <c r="A26" s="302" t="s">
        <v>11</v>
      </c>
      <c r="B26" s="302"/>
      <c r="C26" s="7"/>
      <c r="D26" s="7"/>
      <c r="E26" s="7"/>
      <c r="F26" s="8"/>
      <c r="G26" s="17"/>
    </row>
    <row r="27" spans="1:9" x14ac:dyDescent="0.25">
      <c r="A27" s="39" t="s">
        <v>5155</v>
      </c>
      <c r="B27" s="39"/>
      <c r="C27" s="39"/>
      <c r="D27" s="39"/>
      <c r="E27" s="39"/>
      <c r="F27" s="8"/>
      <c r="G27" s="17"/>
    </row>
    <row r="28" spans="1:9" x14ac:dyDescent="0.25">
      <c r="A28" s="42" t="s">
        <v>2690</v>
      </c>
      <c r="B28" s="42" t="s">
        <v>2691</v>
      </c>
      <c r="C28" s="42" t="s">
        <v>16</v>
      </c>
      <c r="D28" s="42" t="s">
        <v>57</v>
      </c>
      <c r="E28" s="42" t="s">
        <v>18</v>
      </c>
      <c r="F28" s="8"/>
      <c r="G28" s="17"/>
    </row>
    <row r="29" spans="1:9" s="10" customFormat="1" ht="36" x14ac:dyDescent="0.25">
      <c r="A29" s="32" t="s">
        <v>5352</v>
      </c>
      <c r="B29" s="42" t="s">
        <v>5353</v>
      </c>
      <c r="C29" s="32" t="s">
        <v>5354</v>
      </c>
      <c r="D29" s="32" t="s">
        <v>32</v>
      </c>
      <c r="E29" s="32" t="s">
        <v>1924</v>
      </c>
      <c r="F29" s="11"/>
      <c r="G29" s="11"/>
      <c r="H29" s="11"/>
    </row>
    <row r="30" spans="1:9" ht="36" x14ac:dyDescent="0.25">
      <c r="A30" s="32" t="s">
        <v>5352</v>
      </c>
      <c r="B30" s="42" t="s">
        <v>5355</v>
      </c>
      <c r="C30" s="32" t="s">
        <v>5356</v>
      </c>
      <c r="D30" s="32" t="s">
        <v>32</v>
      </c>
      <c r="E30" s="32" t="s">
        <v>1921</v>
      </c>
      <c r="F30" s="4"/>
    </row>
    <row r="31" spans="1:9" ht="36" x14ac:dyDescent="0.25">
      <c r="A31" s="32" t="s">
        <v>5352</v>
      </c>
      <c r="B31" s="42" t="s">
        <v>5357</v>
      </c>
      <c r="C31" s="32" t="s">
        <v>5358</v>
      </c>
      <c r="D31" s="32" t="s">
        <v>140</v>
      </c>
      <c r="E31" s="32" t="s">
        <v>5359</v>
      </c>
    </row>
    <row r="32" spans="1:9" ht="36" x14ac:dyDescent="0.25">
      <c r="A32" s="32" t="s">
        <v>5352</v>
      </c>
      <c r="B32" s="42" t="s">
        <v>5360</v>
      </c>
      <c r="C32" s="32" t="s">
        <v>5361</v>
      </c>
      <c r="D32" s="32" t="s">
        <v>32</v>
      </c>
      <c r="E32" s="32" t="s">
        <v>1923</v>
      </c>
    </row>
    <row r="33" spans="1:8" ht="36" x14ac:dyDescent="0.25">
      <c r="A33" s="32" t="s">
        <v>5352</v>
      </c>
      <c r="B33" s="42" t="s">
        <v>5362</v>
      </c>
      <c r="C33" s="32" t="s">
        <v>5363</v>
      </c>
      <c r="D33" s="32" t="s">
        <v>32</v>
      </c>
      <c r="E33" s="32" t="s">
        <v>1922</v>
      </c>
    </row>
    <row r="34" spans="1:8" x14ac:dyDescent="0.25">
      <c r="A34" s="32"/>
      <c r="B34" s="42"/>
      <c r="C34" s="32"/>
      <c r="D34" s="32"/>
      <c r="E34" s="32"/>
    </row>
    <row r="35" spans="1:8" x14ac:dyDescent="0.25">
      <c r="A35" s="32"/>
      <c r="B35" s="42"/>
      <c r="C35" s="32"/>
      <c r="D35" s="32"/>
      <c r="E35" s="32"/>
    </row>
    <row r="36" spans="1:8" x14ac:dyDescent="0.25">
      <c r="A36" s="32"/>
      <c r="B36" s="42"/>
      <c r="C36" s="32"/>
      <c r="D36" s="32"/>
      <c r="E36" s="32"/>
      <c r="F36" s="4"/>
    </row>
    <row r="37" spans="1:8" x14ac:dyDescent="0.25">
      <c r="A37" s="46" t="s">
        <v>24</v>
      </c>
      <c r="B37" s="46">
        <f>SUBTOTAL(103,TabelaNTF2.1[Številka projekta])</f>
        <v>5</v>
      </c>
      <c r="C37" s="30"/>
      <c r="D37" s="27"/>
      <c r="E37" s="43"/>
      <c r="F37" s="4"/>
    </row>
    <row r="38" spans="1:8" x14ac:dyDescent="0.25">
      <c r="A38" s="46"/>
      <c r="B38" s="43"/>
      <c r="C38" s="30"/>
      <c r="D38" s="27"/>
      <c r="E38" s="43"/>
      <c r="F38" s="4"/>
    </row>
    <row r="39" spans="1:8" s="20" customFormat="1" ht="13.5" thickBot="1" x14ac:dyDescent="0.3">
      <c r="A39" s="59" t="s">
        <v>15</v>
      </c>
      <c r="B39" s="59"/>
      <c r="C39" s="59"/>
      <c r="D39" s="10"/>
      <c r="E39" s="4"/>
      <c r="F39" s="21"/>
      <c r="G39" s="21"/>
      <c r="H39" s="21"/>
    </row>
    <row r="40" spans="1:8" s="20" customFormat="1" ht="13.5" thickBot="1" x14ac:dyDescent="0.3">
      <c r="A40" s="66" t="s">
        <v>16</v>
      </c>
      <c r="B40" s="67" t="s">
        <v>17</v>
      </c>
      <c r="C40" s="67" t="s">
        <v>18</v>
      </c>
      <c r="D40" s="88" t="s">
        <v>2694</v>
      </c>
      <c r="E40" s="3"/>
      <c r="F40" s="21"/>
      <c r="G40" s="21"/>
      <c r="H40" s="21"/>
    </row>
    <row r="41" spans="1:8" s="20" customFormat="1" x14ac:dyDescent="0.25">
      <c r="A41" s="45"/>
      <c r="B41" s="42"/>
      <c r="C41" s="32"/>
      <c r="D41" s="87"/>
      <c r="E41" s="3"/>
      <c r="F41" s="21"/>
      <c r="G41" s="21"/>
      <c r="H41" s="21"/>
    </row>
    <row r="42" spans="1:8" s="20" customFormat="1" x14ac:dyDescent="0.25">
      <c r="A42" s="45"/>
      <c r="B42" s="42"/>
      <c r="C42" s="32"/>
      <c r="D42" s="87"/>
      <c r="E42" s="3"/>
      <c r="F42" s="21"/>
      <c r="G42" s="21"/>
      <c r="H42" s="21"/>
    </row>
    <row r="43" spans="1:8" s="20" customFormat="1" x14ac:dyDescent="0.25">
      <c r="A43" s="45"/>
      <c r="B43" s="42"/>
      <c r="C43" s="32"/>
      <c r="D43" s="87"/>
      <c r="E43" s="3"/>
      <c r="F43" s="21"/>
      <c r="G43" s="21"/>
      <c r="H43" s="21"/>
    </row>
    <row r="44" spans="1:8" s="20" customFormat="1" x14ac:dyDescent="0.25">
      <c r="A44" s="33" t="s">
        <v>24</v>
      </c>
      <c r="B44" s="44">
        <f>SUBTOTAL(109,TabelaNTF2.2[Strani])</f>
        <v>0</v>
      </c>
      <c r="C44" s="44">
        <f>SUBTOTAL(103,TabelaNTF2.2[Naslov])</f>
        <v>0</v>
      </c>
      <c r="D44" s="86"/>
      <c r="E44" s="3"/>
      <c r="F44" s="21"/>
      <c r="G44" s="21"/>
      <c r="H44" s="21"/>
    </row>
    <row r="45" spans="1:8" x14ac:dyDescent="0.25">
      <c r="A45" s="4"/>
      <c r="B45" s="4"/>
      <c r="C45" s="18"/>
      <c r="D45" s="4"/>
      <c r="E45" s="4"/>
      <c r="F45" s="22"/>
      <c r="G45" s="23"/>
      <c r="H45" s="23"/>
    </row>
    <row r="46" spans="1:8" ht="13.5" thickBot="1" x14ac:dyDescent="0.3">
      <c r="A46" s="59" t="s">
        <v>19</v>
      </c>
      <c r="B46" s="59"/>
      <c r="C46" s="59"/>
      <c r="D46" s="21"/>
      <c r="E46" s="21"/>
      <c r="F46" s="22"/>
      <c r="G46" s="23"/>
      <c r="H46" s="23"/>
    </row>
    <row r="47" spans="1:8" ht="13.5" thickBot="1" x14ac:dyDescent="0.3">
      <c r="A47" s="69" t="s">
        <v>16</v>
      </c>
      <c r="B47" s="70" t="s">
        <v>17</v>
      </c>
      <c r="C47" s="70" t="s">
        <v>18</v>
      </c>
      <c r="D47" s="91" t="s">
        <v>2694</v>
      </c>
      <c r="E47" s="21"/>
      <c r="F47" s="22"/>
      <c r="G47" s="23"/>
      <c r="H47" s="23"/>
    </row>
    <row r="48" spans="1:8" x14ac:dyDescent="0.25">
      <c r="A48" s="5"/>
      <c r="B48" s="37"/>
      <c r="C48" s="8"/>
      <c r="D48" s="90"/>
      <c r="E48" s="21"/>
      <c r="F48" s="22"/>
      <c r="G48" s="23"/>
      <c r="H48" s="23"/>
    </row>
    <row r="49" spans="1:8" x14ac:dyDescent="0.25">
      <c r="A49" s="5"/>
      <c r="B49" s="37"/>
      <c r="C49" s="8"/>
      <c r="D49" s="90"/>
      <c r="E49" s="21"/>
      <c r="F49" s="22"/>
      <c r="G49" s="23"/>
      <c r="H49" s="23"/>
    </row>
    <row r="50" spans="1:8" x14ac:dyDescent="0.25">
      <c r="A50" s="5"/>
      <c r="B50" s="37"/>
      <c r="C50" s="8"/>
      <c r="D50" s="90"/>
      <c r="E50" s="21"/>
      <c r="F50" s="22"/>
      <c r="G50" s="23"/>
      <c r="H50" s="23"/>
    </row>
    <row r="51" spans="1:8" x14ac:dyDescent="0.2">
      <c r="A51" s="25" t="s">
        <v>24</v>
      </c>
      <c r="B51" s="43">
        <f>SUBTOTAL(109,TabelaNTF2.3[Strani])</f>
        <v>0</v>
      </c>
      <c r="C51" s="43">
        <f>SUBTOTAL(103,TabelaNTF2.3[Naslov])</f>
        <v>0</v>
      </c>
      <c r="D51" s="89"/>
      <c r="E51" s="21"/>
      <c r="F51" s="22"/>
      <c r="G51" s="23"/>
      <c r="H51" s="23"/>
    </row>
    <row r="52" spans="1:8" x14ac:dyDescent="0.25">
      <c r="A52" s="19"/>
      <c r="B52" s="20"/>
      <c r="C52" s="19"/>
      <c r="D52" s="21"/>
      <c r="E52" s="21"/>
      <c r="F52" s="22"/>
      <c r="G52" s="23"/>
      <c r="H52" s="23"/>
    </row>
    <row r="53" spans="1:8" x14ac:dyDescent="0.25">
      <c r="A53" s="10" t="s">
        <v>59</v>
      </c>
      <c r="B53" s="20"/>
      <c r="C53" s="19"/>
      <c r="D53" s="21"/>
      <c r="E53" s="21"/>
      <c r="F53" s="5"/>
    </row>
    <row r="54" spans="1:8" ht="13.5" thickBot="1" x14ac:dyDescent="0.3">
      <c r="A54" s="59" t="s">
        <v>60</v>
      </c>
      <c r="B54" s="59"/>
      <c r="C54" s="59"/>
      <c r="D54" s="22"/>
      <c r="E54" s="22"/>
      <c r="F54" s="16"/>
    </row>
    <row r="55" spans="1:8" ht="13.5" thickBot="1" x14ac:dyDescent="0.3">
      <c r="A55" s="66" t="s">
        <v>16</v>
      </c>
      <c r="B55" s="67" t="s">
        <v>17</v>
      </c>
      <c r="C55" s="67" t="s">
        <v>18</v>
      </c>
      <c r="D55" s="88" t="s">
        <v>2694</v>
      </c>
      <c r="E55" s="22"/>
    </row>
    <row r="56" spans="1:8" ht="24" x14ac:dyDescent="0.25">
      <c r="A56" s="45" t="s">
        <v>1925</v>
      </c>
      <c r="B56" s="42">
        <v>53</v>
      </c>
      <c r="C56" s="32" t="s">
        <v>1926</v>
      </c>
      <c r="D56" s="90"/>
      <c r="E56" s="22"/>
    </row>
    <row r="57" spans="1:8" ht="48" x14ac:dyDescent="0.25">
      <c r="A57" s="45" t="s">
        <v>1927</v>
      </c>
      <c r="B57" s="42">
        <v>85</v>
      </c>
      <c r="C57" s="32" t="s">
        <v>1928</v>
      </c>
      <c r="D57" s="90"/>
      <c r="E57" s="22"/>
    </row>
    <row r="58" spans="1:8" ht="48" x14ac:dyDescent="0.25">
      <c r="A58" s="45" t="s">
        <v>4106</v>
      </c>
      <c r="B58" s="42">
        <v>6</v>
      </c>
      <c r="C58" s="32" t="s">
        <v>1928</v>
      </c>
      <c r="D58" s="90"/>
      <c r="E58" s="22"/>
    </row>
    <row r="59" spans="1:8" ht="24" x14ac:dyDescent="0.25">
      <c r="A59" s="45" t="s">
        <v>4105</v>
      </c>
      <c r="B59" s="42">
        <v>7</v>
      </c>
      <c r="C59" s="32"/>
      <c r="D59" s="90"/>
      <c r="E59" s="22"/>
    </row>
    <row r="60" spans="1:8" x14ac:dyDescent="0.2">
      <c r="A60" s="25" t="s">
        <v>24</v>
      </c>
      <c r="B60" s="43">
        <f>SUBTOTAL(109,TabelaNTF3.1[Strani])</f>
        <v>151</v>
      </c>
      <c r="C60" s="43">
        <f>SUBTOTAL(103,TabelaNTF3.1[Naslov])</f>
        <v>3</v>
      </c>
      <c r="D60" s="89"/>
      <c r="E60" s="22"/>
    </row>
    <row r="61" spans="1:8" x14ac:dyDescent="0.25">
      <c r="A61" s="25"/>
      <c r="B61" s="25"/>
      <c r="C61" s="26"/>
      <c r="D61" s="22"/>
      <c r="E61" s="22"/>
      <c r="F61" s="16"/>
    </row>
    <row r="62" spans="1:8" ht="13.5" thickBot="1" x14ac:dyDescent="0.3">
      <c r="A62" s="58" t="s">
        <v>324</v>
      </c>
      <c r="B62" s="58"/>
      <c r="C62" s="58"/>
      <c r="D62" s="58"/>
      <c r="E62" s="5"/>
      <c r="F62" s="16"/>
    </row>
    <row r="63" spans="1:8" ht="13.5" thickBot="1" x14ac:dyDescent="0.3">
      <c r="A63" s="66" t="s">
        <v>16</v>
      </c>
      <c r="B63" s="67" t="s">
        <v>17</v>
      </c>
      <c r="C63" s="67" t="s">
        <v>18</v>
      </c>
      <c r="D63" s="88" t="s">
        <v>2694</v>
      </c>
      <c r="E63" s="16"/>
    </row>
    <row r="64" spans="1:8" ht="48" x14ac:dyDescent="0.25">
      <c r="A64" s="45" t="s">
        <v>1929</v>
      </c>
      <c r="B64" s="42">
        <v>168</v>
      </c>
      <c r="C64" s="32" t="s">
        <v>1930</v>
      </c>
      <c r="D64" s="90"/>
      <c r="E64" s="16"/>
    </row>
    <row r="65" spans="1:6" x14ac:dyDescent="0.25">
      <c r="A65" s="45"/>
      <c r="B65" s="42"/>
      <c r="C65" s="32"/>
      <c r="D65" s="90"/>
      <c r="E65" s="16"/>
    </row>
    <row r="66" spans="1:6" x14ac:dyDescent="0.25">
      <c r="A66" s="45"/>
      <c r="B66" s="42"/>
      <c r="C66" s="32"/>
      <c r="D66" s="90"/>
      <c r="E66" s="16"/>
    </row>
    <row r="67" spans="1:6" x14ac:dyDescent="0.2">
      <c r="A67" s="25" t="s">
        <v>24</v>
      </c>
      <c r="B67" s="43">
        <f>SUBTOTAL(109,TabelaNTF3.2[Strani])</f>
        <v>168</v>
      </c>
      <c r="C67" s="43">
        <f>SUBTOTAL(103,TabelaNTF3.2[Naslov])</f>
        <v>1</v>
      </c>
      <c r="D67" s="89"/>
      <c r="E67" s="16"/>
    </row>
    <row r="68" spans="1:6" x14ac:dyDescent="0.25">
      <c r="A68" s="4"/>
      <c r="B68" s="4"/>
      <c r="C68" s="8"/>
      <c r="D68" s="5"/>
      <c r="E68" s="5"/>
      <c r="F68" s="5"/>
    </row>
    <row r="69" spans="1:6" ht="13.5" thickBot="1" x14ac:dyDescent="0.3">
      <c r="A69" s="60" t="s">
        <v>215</v>
      </c>
      <c r="B69" s="60"/>
      <c r="C69" s="60"/>
      <c r="D69" s="60"/>
      <c r="E69" s="60"/>
    </row>
    <row r="70" spans="1:6" ht="13.5" thickBot="1" x14ac:dyDescent="0.3">
      <c r="A70" s="67" t="s">
        <v>22</v>
      </c>
      <c r="B70" s="67" t="s">
        <v>65</v>
      </c>
      <c r="C70" s="66" t="s">
        <v>2797</v>
      </c>
      <c r="D70" s="93" t="s">
        <v>2694</v>
      </c>
    </row>
    <row r="71" spans="1:6" ht="24" x14ac:dyDescent="0.25">
      <c r="A71" s="45"/>
      <c r="B71" s="42" t="s">
        <v>1932</v>
      </c>
      <c r="C71" s="42"/>
      <c r="D71" s="90"/>
    </row>
    <row r="72" spans="1:6" x14ac:dyDescent="0.25">
      <c r="A72" s="45"/>
      <c r="B72" s="32" t="s">
        <v>1931</v>
      </c>
      <c r="C72" s="42"/>
      <c r="D72" s="90"/>
    </row>
    <row r="73" spans="1:6" x14ac:dyDescent="0.25">
      <c r="A73" s="45"/>
      <c r="B73" s="32"/>
      <c r="C73" s="42"/>
      <c r="D73" s="90"/>
    </row>
    <row r="74" spans="1:6" x14ac:dyDescent="0.2">
      <c r="A74" s="30" t="s">
        <v>24</v>
      </c>
      <c r="B74" s="30">
        <f>SUBTOTAL(103,TabelaNTF4[TDT])</f>
        <v>2</v>
      </c>
      <c r="C74" s="30"/>
      <c r="D74" s="92"/>
    </row>
    <row r="75" spans="1:6" x14ac:dyDescent="0.25">
      <c r="A75" s="25"/>
      <c r="B75" s="27"/>
      <c r="C75" s="28"/>
      <c r="D75" s="29"/>
    </row>
  </sheetData>
  <mergeCells count="15">
    <mergeCell ref="G18:H18"/>
    <mergeCell ref="A25:B25"/>
    <mergeCell ref="A26:B26"/>
    <mergeCell ref="A6:B6"/>
    <mergeCell ref="A7:B7"/>
    <mergeCell ref="A8:B8"/>
    <mergeCell ref="A10:C10"/>
    <mergeCell ref="C11:E11"/>
    <mergeCell ref="G12:H12"/>
    <mergeCell ref="A5:B5"/>
    <mergeCell ref="C1:E1"/>
    <mergeCell ref="A2:B2"/>
    <mergeCell ref="C2:E2"/>
    <mergeCell ref="A3:B3"/>
    <mergeCell ref="A4:B4"/>
  </mergeCells>
  <dataValidations count="7">
    <dataValidation allowBlank="1" showInputMessage="1" showErrorMessage="1" promptTitle="Vnesi ime TDT" prompt="Vnesi celotno ime tujega TDT" sqref="C71:C73 B71" xr:uid="{51B24DF3-D9C0-4E2F-ACA4-B6F5B2B8D9AE}"/>
    <dataValidation type="list" allowBlank="1" showInputMessage="1" promptTitle="Izberi iz seznama" prompt="Iz spodnjega seznama izberi tujo organizacijo kateri pripada TDT" sqref="A14:A22" xr:uid="{6D6CED8F-481B-4D57-9C8B-675C6B5E515F}">
      <formula1>Organizacije</formula1>
    </dataValidation>
    <dataValidation type="list" allowBlank="1" showInputMessage="1" showErrorMessage="1" promptTitle="Izberi iz seznama" prompt="Izberi trenutni status članstva znortaj tujega TDT" sqref="D14:D22" xr:uid="{F25FE44A-F059-469A-86FC-801562FC4D1C}">
      <formula1>Status</formula1>
    </dataValidation>
    <dataValidation allowBlank="1" showInputMessage="1" promptTitle="Vnesi datum" prompt="Vnesi datum zadnje spremembe statusa članstva TDT" sqref="E14:E22" xr:uid="{A311B994-BF29-44C7-A0BE-6712483F45A5}"/>
    <dataValidation allowBlank="1" showInputMessage="1" showErrorMessage="1" promptTitle="Vnesi naslov tujega TDT" prompt="Vnesi originalni naslov tujega TDT" sqref="C14:C22" xr:uid="{32B0AC4A-777D-43F3-994B-3FB736809B70}"/>
    <dataValidation allowBlank="1" showInputMessage="1" showErrorMessage="1" promptTitle="Vnesi oznako" prompt="Vnesi oznako Evropskega, mednarodnega ali Slovenskega TC, SC ali WG" sqref="B72:B73" xr:uid="{E1882344-5300-47E1-941C-8B783778D313}"/>
    <dataValidation allowBlank="1" showInputMessage="1" showErrorMessage="1" promptTitle="Vnesi ime " prompt="Vpiši ime in priimek strokovnjaka oziroma TS" sqref="A71:A73" xr:uid="{8D999104-C021-4AF3-BB51-0241EA3708B3}"/>
  </dataValidations>
  <pageMargins left="0.25" right="0.25" top="0.25" bottom="0.25" header="0.5" footer="0.5"/>
  <pageSetup paperSize="9" orientation="landscape" r:id="rId1"/>
  <headerFooter alignWithMargins="0">
    <oddFooter>&amp;L&amp;C&amp;R</oddFooter>
  </headerFooter>
  <drawing r:id="rId2"/>
  <tableParts count="7">
    <tablePart r:id="rId3"/>
    <tablePart r:id="rId4"/>
    <tablePart r:id="rId5"/>
    <tablePart r:id="rId6"/>
    <tablePart r:id="rId7"/>
    <tablePart r:id="rId8"/>
    <tablePart r:id="rId9"/>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B6FA4-118A-482F-B72E-4EC2A9690C1E}">
  <sheetPr>
    <outlinePr summaryBelow="0" summaryRight="0"/>
  </sheetPr>
  <dimension ref="A1:M73"/>
  <sheetViews>
    <sheetView showGridLines="0" zoomScaleNormal="100" workbookViewId="0">
      <pane ySplit="1" topLeftCell="A50" activePane="bottomLeft" state="frozenSplit"/>
      <selection activeCell="A31" sqref="A31"/>
      <selection pane="bottomLeft" activeCell="A72" sqref="A72"/>
    </sheetView>
  </sheetViews>
  <sheetFormatPr defaultColWidth="9.140625" defaultRowHeight="12.75" x14ac:dyDescent="0.25"/>
  <cols>
    <col min="1" max="1" width="23.140625" style="3" customWidth="1"/>
    <col min="2" max="2" width="18.28515625" style="3" customWidth="1"/>
    <col min="3" max="3" width="38.7109375" style="3" customWidth="1"/>
    <col min="4" max="4" width="14.140625" style="3" bestFit="1" customWidth="1"/>
    <col min="5" max="5" width="43.7109375" style="3" customWidth="1"/>
    <col min="6" max="8" width="11.5703125" style="3" customWidth="1"/>
    <col min="9" max="9" width="3.5703125" style="3" customWidth="1"/>
    <col min="10" max="16384" width="9.140625" style="3"/>
  </cols>
  <sheetData>
    <row r="1" spans="1:13" ht="18.75" customHeight="1" x14ac:dyDescent="0.25">
      <c r="A1" s="1"/>
      <c r="B1" s="2"/>
      <c r="C1" s="306" t="s">
        <v>0</v>
      </c>
      <c r="D1" s="306"/>
      <c r="E1" s="306"/>
      <c r="F1" s="2"/>
      <c r="G1" s="1"/>
      <c r="H1" s="1"/>
    </row>
    <row r="2" spans="1:13" ht="13.5" customHeight="1" x14ac:dyDescent="0.25">
      <c r="A2" s="303" t="s">
        <v>1</v>
      </c>
      <c r="B2" s="303"/>
      <c r="C2" s="307" t="s">
        <v>1933</v>
      </c>
      <c r="D2" s="307"/>
      <c r="E2" s="307"/>
      <c r="F2" s="1"/>
      <c r="G2" s="1"/>
      <c r="H2" s="1"/>
    </row>
    <row r="3" spans="1:13" x14ac:dyDescent="0.25">
      <c r="A3" s="303" t="s">
        <v>2</v>
      </c>
      <c r="B3" s="303"/>
      <c r="C3" s="5" t="s">
        <v>96</v>
      </c>
      <c r="D3" s="5"/>
      <c r="E3" s="5"/>
      <c r="F3" s="5"/>
      <c r="G3" s="1"/>
      <c r="H3" s="1"/>
    </row>
    <row r="4" spans="1:13" x14ac:dyDescent="0.25">
      <c r="A4" s="303" t="s">
        <v>3</v>
      </c>
      <c r="B4" s="303"/>
      <c r="C4" s="5" t="s">
        <v>1934</v>
      </c>
      <c r="D4" s="5"/>
      <c r="E4" s="5"/>
      <c r="F4" s="5"/>
      <c r="G4" s="1"/>
      <c r="H4" s="1"/>
      <c r="J4" s="36"/>
      <c r="K4" s="10"/>
      <c r="L4" s="10"/>
      <c r="M4" s="10"/>
    </row>
    <row r="5" spans="1:13" x14ac:dyDescent="0.25">
      <c r="A5" s="303" t="s">
        <v>4</v>
      </c>
      <c r="B5" s="303"/>
      <c r="C5" s="6">
        <v>7</v>
      </c>
      <c r="D5" s="5"/>
      <c r="E5" s="5"/>
      <c r="F5" s="5"/>
      <c r="G5" s="1"/>
      <c r="H5" s="1"/>
      <c r="J5" s="36"/>
    </row>
    <row r="6" spans="1:13" x14ac:dyDescent="0.25">
      <c r="A6" s="303" t="s">
        <v>5</v>
      </c>
      <c r="B6" s="303"/>
      <c r="C6" s="6">
        <v>11</v>
      </c>
      <c r="D6" s="5"/>
      <c r="E6" s="5"/>
      <c r="F6" s="5"/>
      <c r="G6" s="1"/>
      <c r="H6" s="1"/>
    </row>
    <row r="7" spans="1:13" x14ac:dyDescent="0.25">
      <c r="A7" s="304" t="s">
        <v>62</v>
      </c>
      <c r="B7" s="304"/>
      <c r="C7" s="6"/>
      <c r="D7" s="5"/>
      <c r="E7" s="5"/>
      <c r="F7" s="5"/>
      <c r="G7" s="1"/>
      <c r="H7" s="1"/>
    </row>
    <row r="8" spans="1:13" x14ac:dyDescent="0.25">
      <c r="A8" s="304" t="s">
        <v>23</v>
      </c>
      <c r="B8" s="304"/>
      <c r="C8" s="6">
        <v>2</v>
      </c>
      <c r="D8" s="5"/>
      <c r="E8" s="5"/>
      <c r="F8" s="5"/>
      <c r="G8" s="1"/>
      <c r="H8" s="1"/>
    </row>
    <row r="9" spans="1:13" x14ac:dyDescent="0.25">
      <c r="A9" s="4"/>
      <c r="B9" s="4"/>
      <c r="C9" s="6"/>
      <c r="D9" s="5"/>
      <c r="E9" s="5"/>
      <c r="F9" s="5"/>
      <c r="G9" s="1"/>
      <c r="H9" s="1"/>
    </row>
    <row r="10" spans="1:13" x14ac:dyDescent="0.25">
      <c r="A10" s="305" t="s">
        <v>6</v>
      </c>
      <c r="B10" s="305"/>
      <c r="C10" s="305"/>
      <c r="D10" s="41"/>
      <c r="E10" s="41"/>
      <c r="F10" s="41"/>
      <c r="G10" s="1"/>
      <c r="H10" s="1"/>
    </row>
    <row r="11" spans="1:13" s="10" customFormat="1" ht="27.75" customHeight="1" x14ac:dyDescent="0.25">
      <c r="A11" s="7" t="s">
        <v>7</v>
      </c>
      <c r="B11" s="7"/>
      <c r="C11" s="301" t="s">
        <v>1982</v>
      </c>
      <c r="D11" s="301"/>
      <c r="E11" s="301"/>
      <c r="F11" s="7"/>
      <c r="G11" s="9"/>
      <c r="H11" s="9"/>
    </row>
    <row r="12" spans="1:13" ht="12.75" customHeight="1" x14ac:dyDescent="0.25">
      <c r="A12" s="65" t="s">
        <v>8</v>
      </c>
      <c r="B12" s="24"/>
      <c r="C12" s="24"/>
      <c r="D12" s="24"/>
      <c r="E12" s="24"/>
      <c r="F12" s="24"/>
      <c r="G12" s="299"/>
      <c r="H12" s="299"/>
    </row>
    <row r="13" spans="1:13" s="10" customFormat="1" ht="24" x14ac:dyDescent="0.25">
      <c r="A13" s="79" t="s">
        <v>9</v>
      </c>
      <c r="B13" s="64" t="s">
        <v>63</v>
      </c>
      <c r="C13" s="79" t="s">
        <v>64</v>
      </c>
      <c r="D13" s="68" t="s">
        <v>10</v>
      </c>
      <c r="E13" s="83" t="s">
        <v>30</v>
      </c>
      <c r="F13" s="11"/>
    </row>
    <row r="14" spans="1:13" x14ac:dyDescent="0.25">
      <c r="A14" s="80" t="s">
        <v>26</v>
      </c>
      <c r="B14" s="78" t="s">
        <v>1935</v>
      </c>
      <c r="C14" s="62" t="s">
        <v>1976</v>
      </c>
      <c r="D14" s="49" t="s">
        <v>39</v>
      </c>
      <c r="E14" s="84"/>
      <c r="F14" s="12"/>
    </row>
    <row r="15" spans="1:13" ht="24" x14ac:dyDescent="0.25">
      <c r="A15" s="80" t="s">
        <v>26</v>
      </c>
      <c r="B15" s="73" t="s">
        <v>1936</v>
      </c>
      <c r="C15" s="62" t="s">
        <v>1977</v>
      </c>
      <c r="D15" s="49" t="s">
        <v>39</v>
      </c>
      <c r="E15" s="84"/>
      <c r="F15" s="12"/>
    </row>
    <row r="16" spans="1:13" x14ac:dyDescent="0.25">
      <c r="A16" s="80" t="s">
        <v>26</v>
      </c>
      <c r="B16" s="73" t="s">
        <v>1937</v>
      </c>
      <c r="C16" s="62" t="s">
        <v>1978</v>
      </c>
      <c r="D16" s="49" t="s">
        <v>39</v>
      </c>
      <c r="E16" s="84"/>
      <c r="F16" s="14"/>
    </row>
    <row r="17" spans="1:9" x14ac:dyDescent="0.25">
      <c r="A17" s="80" t="s">
        <v>27</v>
      </c>
      <c r="B17" s="77" t="s">
        <v>1938</v>
      </c>
      <c r="C17" s="62" t="s">
        <v>1979</v>
      </c>
      <c r="D17" s="49" t="s">
        <v>40</v>
      </c>
      <c r="E17" s="84"/>
      <c r="F17" s="14"/>
    </row>
    <row r="18" spans="1:9" x14ac:dyDescent="0.25">
      <c r="A18" s="80" t="s">
        <v>27</v>
      </c>
      <c r="B18" s="52" t="s">
        <v>1939</v>
      </c>
      <c r="C18" s="62" t="s">
        <v>1976</v>
      </c>
      <c r="D18" s="49" t="s">
        <v>40</v>
      </c>
      <c r="E18" s="84"/>
      <c r="F18" s="24"/>
      <c r="G18" s="299"/>
      <c r="H18" s="299"/>
    </row>
    <row r="19" spans="1:9" s="10" customFormat="1" x14ac:dyDescent="0.25">
      <c r="A19" s="81" t="s">
        <v>24</v>
      </c>
      <c r="B19" s="82">
        <f>SUBTOTAL(103,TabelaNVV1[Oznaka tujega TC, SC])</f>
        <v>5</v>
      </c>
      <c r="C19" s="52"/>
      <c r="D19" s="52"/>
      <c r="E19" s="85"/>
      <c r="G19" s="15"/>
      <c r="H19" s="15"/>
      <c r="I19" s="15"/>
    </row>
    <row r="20" spans="1:9" s="10" customFormat="1" x14ac:dyDescent="0.25">
      <c r="A20" s="50"/>
      <c r="B20" s="51"/>
      <c r="C20" s="52"/>
      <c r="D20" s="52"/>
      <c r="E20" s="53"/>
      <c r="G20" s="15"/>
      <c r="H20" s="15"/>
      <c r="I20" s="15"/>
    </row>
    <row r="21" spans="1:9" x14ac:dyDescent="0.25">
      <c r="A21" s="300" t="s">
        <v>58</v>
      </c>
      <c r="B21" s="300"/>
      <c r="C21" s="40"/>
      <c r="D21" s="40"/>
      <c r="E21" s="40"/>
      <c r="F21" s="8"/>
      <c r="G21" s="17"/>
    </row>
    <row r="22" spans="1:9" x14ac:dyDescent="0.25">
      <c r="A22" s="302" t="s">
        <v>11</v>
      </c>
      <c r="B22" s="302"/>
      <c r="C22" s="7"/>
      <c r="D22" s="7"/>
      <c r="E22" s="7"/>
      <c r="F22" s="8"/>
      <c r="G22" s="17"/>
    </row>
    <row r="23" spans="1:9" s="38" customFormat="1" x14ac:dyDescent="0.25">
      <c r="A23" s="39" t="s">
        <v>2749</v>
      </c>
      <c r="B23" s="39"/>
      <c r="C23" s="39"/>
      <c r="D23" s="39"/>
      <c r="E23" s="39"/>
      <c r="F23" s="8"/>
      <c r="G23" s="35"/>
    </row>
    <row r="24" spans="1:9" x14ac:dyDescent="0.25">
      <c r="A24" s="42" t="s">
        <v>2690</v>
      </c>
      <c r="B24" s="42" t="s">
        <v>2691</v>
      </c>
      <c r="C24" s="42" t="s">
        <v>16</v>
      </c>
      <c r="D24" s="42" t="s">
        <v>57</v>
      </c>
      <c r="E24" s="42" t="s">
        <v>18</v>
      </c>
      <c r="F24" s="8"/>
      <c r="G24" s="17"/>
    </row>
    <row r="25" spans="1:9" ht="36" x14ac:dyDescent="0.25">
      <c r="A25" s="32" t="s">
        <v>1956</v>
      </c>
      <c r="B25" s="42" t="s">
        <v>1948</v>
      </c>
      <c r="C25" s="32" t="s">
        <v>1940</v>
      </c>
      <c r="D25" s="32" t="s">
        <v>1855</v>
      </c>
      <c r="E25" s="32" t="s">
        <v>1961</v>
      </c>
      <c r="F25" s="8"/>
      <c r="G25" s="17"/>
    </row>
    <row r="26" spans="1:9" ht="36" x14ac:dyDescent="0.25">
      <c r="A26" s="32" t="s">
        <v>1956</v>
      </c>
      <c r="B26" s="42" t="s">
        <v>1949</v>
      </c>
      <c r="C26" s="32" t="s">
        <v>1941</v>
      </c>
      <c r="D26" s="32" t="s">
        <v>1855</v>
      </c>
      <c r="E26" s="32" t="s">
        <v>1962</v>
      </c>
      <c r="F26" s="8"/>
      <c r="G26" s="17"/>
    </row>
    <row r="27" spans="1:9" ht="24" x14ac:dyDescent="0.25">
      <c r="A27" s="32" t="s">
        <v>1956</v>
      </c>
      <c r="B27" s="42" t="s">
        <v>1950</v>
      </c>
      <c r="C27" s="32" t="s">
        <v>1942</v>
      </c>
      <c r="D27" s="32" t="s">
        <v>32</v>
      </c>
      <c r="E27" s="32" t="s">
        <v>1960</v>
      </c>
      <c r="F27" s="8"/>
      <c r="G27" s="17"/>
    </row>
    <row r="28" spans="1:9" ht="36" x14ac:dyDescent="0.25">
      <c r="A28" s="32" t="s">
        <v>1956</v>
      </c>
      <c r="B28" s="42" t="s">
        <v>1951</v>
      </c>
      <c r="C28" s="32" t="s">
        <v>1943</v>
      </c>
      <c r="D28" s="32" t="s">
        <v>32</v>
      </c>
      <c r="E28" s="32" t="s">
        <v>1963</v>
      </c>
      <c r="F28" s="8"/>
      <c r="G28" s="17"/>
    </row>
    <row r="29" spans="1:9" s="10" customFormat="1" x14ac:dyDescent="0.25">
      <c r="A29" s="32" t="s">
        <v>1957</v>
      </c>
      <c r="B29" s="42" t="s">
        <v>1952</v>
      </c>
      <c r="C29" s="32" t="s">
        <v>1944</v>
      </c>
      <c r="D29" s="32" t="s">
        <v>32</v>
      </c>
      <c r="E29" s="32" t="s">
        <v>1958</v>
      </c>
      <c r="F29" s="11"/>
      <c r="G29" s="11"/>
      <c r="H29" s="11"/>
    </row>
    <row r="30" spans="1:9" ht="24" x14ac:dyDescent="0.25">
      <c r="A30" s="32" t="s">
        <v>1939</v>
      </c>
      <c r="B30" s="42" t="s">
        <v>1953</v>
      </c>
      <c r="C30" s="32" t="s">
        <v>1945</v>
      </c>
      <c r="D30" s="32" t="s">
        <v>1195</v>
      </c>
      <c r="E30" s="32" t="s">
        <v>1959</v>
      </c>
      <c r="F30" s="4"/>
    </row>
    <row r="31" spans="1:9" ht="24" x14ac:dyDescent="0.25">
      <c r="A31" s="32" t="s">
        <v>1939</v>
      </c>
      <c r="B31" s="42" t="s">
        <v>1954</v>
      </c>
      <c r="C31" s="32" t="s">
        <v>1946</v>
      </c>
      <c r="D31" s="32" t="s">
        <v>719</v>
      </c>
      <c r="E31" s="32" t="s">
        <v>1960</v>
      </c>
    </row>
    <row r="32" spans="1:9" x14ac:dyDescent="0.25">
      <c r="A32" s="32" t="s">
        <v>1938</v>
      </c>
      <c r="B32" s="42" t="s">
        <v>1955</v>
      </c>
      <c r="C32" s="32" t="s">
        <v>1947</v>
      </c>
      <c r="D32" s="32" t="s">
        <v>716</v>
      </c>
      <c r="E32" s="32" t="s">
        <v>1958</v>
      </c>
    </row>
    <row r="33" spans="1:8" x14ac:dyDescent="0.25">
      <c r="A33" s="46" t="s">
        <v>24</v>
      </c>
      <c r="B33" s="46">
        <f>SUBTOTAL(103,TabelaNVV2.1[Številka projekta])</f>
        <v>8</v>
      </c>
      <c r="C33" s="27"/>
      <c r="D33" s="27"/>
      <c r="E33" s="43"/>
    </row>
    <row r="34" spans="1:8" x14ac:dyDescent="0.25">
      <c r="A34" s="46"/>
      <c r="B34" s="43"/>
      <c r="C34" s="27"/>
      <c r="D34" s="27"/>
      <c r="E34" s="43"/>
    </row>
    <row r="35" spans="1:8" ht="13.5" thickBot="1" x14ac:dyDescent="0.3">
      <c r="A35" s="59" t="s">
        <v>15</v>
      </c>
      <c r="B35" s="59"/>
      <c r="C35" s="59"/>
      <c r="D35" s="10"/>
      <c r="E35" s="4"/>
    </row>
    <row r="36" spans="1:8" ht="13.5" thickBot="1" x14ac:dyDescent="0.3">
      <c r="A36" s="66" t="s">
        <v>16</v>
      </c>
      <c r="B36" s="67" t="s">
        <v>17</v>
      </c>
      <c r="C36" s="67" t="s">
        <v>18</v>
      </c>
      <c r="D36" s="94" t="s">
        <v>2694</v>
      </c>
    </row>
    <row r="37" spans="1:8" x14ac:dyDescent="0.25">
      <c r="A37" s="45"/>
      <c r="B37" s="42"/>
      <c r="C37" s="32"/>
      <c r="D37" s="87"/>
      <c r="F37" s="4"/>
    </row>
    <row r="38" spans="1:8" x14ac:dyDescent="0.25">
      <c r="A38" s="45"/>
      <c r="B38" s="42"/>
      <c r="C38" s="32"/>
      <c r="D38" s="87"/>
      <c r="F38" s="4"/>
    </row>
    <row r="39" spans="1:8" s="20" customFormat="1" x14ac:dyDescent="0.25">
      <c r="A39" s="45"/>
      <c r="B39" s="42"/>
      <c r="C39" s="32"/>
      <c r="D39" s="87"/>
      <c r="E39" s="3"/>
      <c r="F39" s="21"/>
      <c r="G39" s="21"/>
      <c r="H39" s="21"/>
    </row>
    <row r="40" spans="1:8" s="20" customFormat="1" x14ac:dyDescent="0.25">
      <c r="A40" s="33" t="s">
        <v>24</v>
      </c>
      <c r="B40" s="44">
        <f>SUBTOTAL(109,TabelaNVV2.2[Strani])</f>
        <v>0</v>
      </c>
      <c r="C40" s="44">
        <f>SUBTOTAL(103,TabelaNVV2.2[Naslov])</f>
        <v>0</v>
      </c>
      <c r="D40" s="86"/>
      <c r="E40" s="3"/>
      <c r="F40" s="21"/>
      <c r="G40" s="21"/>
      <c r="H40" s="21"/>
    </row>
    <row r="41" spans="1:8" s="20" customFormat="1" ht="12" x14ac:dyDescent="0.25">
      <c r="A41" s="4"/>
      <c r="B41" s="4"/>
      <c r="C41" s="18"/>
      <c r="D41" s="4"/>
      <c r="E41" s="4"/>
      <c r="F41" s="21"/>
      <c r="G41" s="21"/>
      <c r="H41" s="21"/>
    </row>
    <row r="42" spans="1:8" s="20" customFormat="1" thickBot="1" x14ac:dyDescent="0.3">
      <c r="A42" s="59" t="s">
        <v>19</v>
      </c>
      <c r="B42" s="59"/>
      <c r="C42" s="59"/>
      <c r="D42" s="21"/>
      <c r="E42" s="21"/>
      <c r="F42" s="21"/>
      <c r="G42" s="21"/>
      <c r="H42" s="21"/>
    </row>
    <row r="43" spans="1:8" s="20" customFormat="1" thickBot="1" x14ac:dyDescent="0.3">
      <c r="A43" s="69" t="s">
        <v>16</v>
      </c>
      <c r="B43" s="70" t="s">
        <v>17</v>
      </c>
      <c r="C43" s="70" t="s">
        <v>18</v>
      </c>
      <c r="D43" s="95" t="s">
        <v>2694</v>
      </c>
      <c r="E43" s="21"/>
      <c r="F43" s="21"/>
      <c r="G43" s="21"/>
      <c r="H43" s="21"/>
    </row>
    <row r="44" spans="1:8" s="20" customFormat="1" ht="12" x14ac:dyDescent="0.25">
      <c r="A44" s="5"/>
      <c r="B44" s="37"/>
      <c r="C44" s="8"/>
      <c r="D44" s="90"/>
      <c r="E44" s="21"/>
      <c r="F44" s="21"/>
      <c r="G44" s="21"/>
      <c r="H44" s="21"/>
    </row>
    <row r="45" spans="1:8" x14ac:dyDescent="0.25">
      <c r="A45" s="5"/>
      <c r="B45" s="37"/>
      <c r="C45" s="8"/>
      <c r="D45" s="90"/>
      <c r="E45" s="21"/>
      <c r="F45" s="22"/>
      <c r="G45" s="23"/>
      <c r="H45" s="23"/>
    </row>
    <row r="46" spans="1:8" x14ac:dyDescent="0.25">
      <c r="A46" s="5"/>
      <c r="B46" s="37"/>
      <c r="C46" s="8"/>
      <c r="D46" s="90"/>
      <c r="E46" s="21"/>
      <c r="F46" s="22"/>
      <c r="G46" s="23"/>
      <c r="H46" s="23"/>
    </row>
    <row r="47" spans="1:8" x14ac:dyDescent="0.2">
      <c r="A47" s="25" t="s">
        <v>24</v>
      </c>
      <c r="B47" s="43">
        <f>SUBTOTAL(109,TabelaNVV2.3[Strani])</f>
        <v>0</v>
      </c>
      <c r="C47" s="43">
        <f>SUBTOTAL(103,TabelaNVV2.3[Naslov])</f>
        <v>0</v>
      </c>
      <c r="D47" s="89"/>
      <c r="E47" s="21"/>
      <c r="F47" s="22"/>
      <c r="G47" s="23"/>
      <c r="H47" s="23"/>
    </row>
    <row r="48" spans="1:8" x14ac:dyDescent="0.25">
      <c r="A48" s="19"/>
      <c r="B48" s="20"/>
      <c r="C48" s="19"/>
      <c r="D48" s="21"/>
      <c r="E48" s="21"/>
      <c r="F48" s="22"/>
      <c r="G48" s="23"/>
      <c r="H48" s="23"/>
    </row>
    <row r="49" spans="1:8" x14ac:dyDescent="0.25">
      <c r="A49" s="10" t="s">
        <v>59</v>
      </c>
      <c r="B49" s="20"/>
      <c r="C49" s="19"/>
      <c r="D49" s="21"/>
      <c r="E49" s="21"/>
      <c r="F49" s="22"/>
      <c r="G49" s="23"/>
      <c r="H49" s="23"/>
    </row>
    <row r="50" spans="1:8" ht="13.5" thickBot="1" x14ac:dyDescent="0.3">
      <c r="A50" s="59" t="s">
        <v>60</v>
      </c>
      <c r="B50" s="59"/>
      <c r="C50" s="59"/>
      <c r="D50" s="22"/>
      <c r="E50" s="22"/>
      <c r="F50" s="22"/>
      <c r="G50" s="23"/>
      <c r="H50" s="23"/>
    </row>
    <row r="51" spans="1:8" ht="13.5" thickBot="1" x14ac:dyDescent="0.3">
      <c r="A51" s="66" t="s">
        <v>16</v>
      </c>
      <c r="B51" s="67" t="s">
        <v>17</v>
      </c>
      <c r="C51" s="67" t="s">
        <v>18</v>
      </c>
      <c r="D51" s="94" t="s">
        <v>2694</v>
      </c>
      <c r="E51" s="22"/>
      <c r="F51" s="22"/>
      <c r="G51" s="23"/>
      <c r="H51" s="23"/>
    </row>
    <row r="52" spans="1:8" ht="36" x14ac:dyDescent="0.25">
      <c r="A52" s="45" t="s">
        <v>1964</v>
      </c>
      <c r="B52" s="42">
        <v>50</v>
      </c>
      <c r="C52" s="32" t="s">
        <v>1965</v>
      </c>
      <c r="D52" s="90"/>
      <c r="E52" s="22"/>
      <c r="F52" s="22"/>
      <c r="G52" s="23"/>
      <c r="H52" s="23"/>
    </row>
    <row r="53" spans="1:8" ht="36" x14ac:dyDescent="0.25">
      <c r="A53" s="45" t="s">
        <v>1966</v>
      </c>
      <c r="B53" s="42">
        <v>19</v>
      </c>
      <c r="C53" s="32" t="s">
        <v>1967</v>
      </c>
      <c r="D53" s="90"/>
      <c r="E53" s="22"/>
      <c r="F53" s="5"/>
    </row>
    <row r="54" spans="1:8" ht="36" x14ac:dyDescent="0.25">
      <c r="A54" s="45" t="s">
        <v>1968</v>
      </c>
      <c r="B54" s="42">
        <v>39</v>
      </c>
      <c r="C54" s="32" t="s">
        <v>1969</v>
      </c>
      <c r="D54" s="90"/>
      <c r="E54" s="22"/>
      <c r="F54" s="16"/>
    </row>
    <row r="55" spans="1:8" ht="24" x14ac:dyDescent="0.25">
      <c r="A55" s="45" t="s">
        <v>1970</v>
      </c>
      <c r="B55" s="42">
        <v>16</v>
      </c>
      <c r="C55" s="32" t="s">
        <v>1971</v>
      </c>
      <c r="D55" s="90"/>
      <c r="E55" s="22"/>
    </row>
    <row r="56" spans="1:8" ht="24" x14ac:dyDescent="0.25">
      <c r="A56" s="45" t="s">
        <v>1972</v>
      </c>
      <c r="B56" s="42">
        <v>32</v>
      </c>
      <c r="C56" s="32" t="s">
        <v>1973</v>
      </c>
      <c r="D56" s="90"/>
      <c r="E56" s="22"/>
    </row>
    <row r="57" spans="1:8" ht="24" x14ac:dyDescent="0.25">
      <c r="A57" s="45" t="s">
        <v>1974</v>
      </c>
      <c r="B57" s="42">
        <v>47</v>
      </c>
      <c r="C57" s="32" t="s">
        <v>1975</v>
      </c>
      <c r="D57" s="90"/>
      <c r="E57" s="5"/>
    </row>
    <row r="58" spans="1:8" x14ac:dyDescent="0.2">
      <c r="A58" s="25" t="s">
        <v>24</v>
      </c>
      <c r="B58" s="43">
        <f>SUBTOTAL(109,TabelaNVV3.1[Strani])</f>
        <v>203</v>
      </c>
      <c r="C58" s="43">
        <f>SUBTOTAL(103,TabelaNVV3.1[Naslov])</f>
        <v>6</v>
      </c>
      <c r="D58" s="89"/>
      <c r="E58" s="16"/>
    </row>
    <row r="59" spans="1:8" x14ac:dyDescent="0.25">
      <c r="A59" s="25"/>
      <c r="B59" s="43"/>
      <c r="C59" s="43"/>
      <c r="D59" s="5"/>
      <c r="E59" s="16"/>
    </row>
    <row r="60" spans="1:8" ht="13.5" thickBot="1" x14ac:dyDescent="0.3">
      <c r="A60" s="58" t="s">
        <v>324</v>
      </c>
      <c r="B60" s="58"/>
      <c r="C60" s="58"/>
      <c r="D60" s="5"/>
      <c r="E60" s="16"/>
    </row>
    <row r="61" spans="1:8" ht="13.5" thickBot="1" x14ac:dyDescent="0.3">
      <c r="A61" s="66" t="s">
        <v>16</v>
      </c>
      <c r="B61" s="67" t="s">
        <v>17</v>
      </c>
      <c r="C61" s="67" t="s">
        <v>18</v>
      </c>
      <c r="D61" s="94" t="s">
        <v>2694</v>
      </c>
      <c r="E61" s="16"/>
      <c r="F61" s="16"/>
    </row>
    <row r="62" spans="1:8" x14ac:dyDescent="0.25">
      <c r="A62" s="45"/>
      <c r="B62" s="42"/>
      <c r="C62" s="32"/>
      <c r="D62" s="90"/>
      <c r="E62" s="16"/>
      <c r="F62" s="16"/>
    </row>
    <row r="63" spans="1:8" x14ac:dyDescent="0.25">
      <c r="A63" s="45"/>
      <c r="B63" s="42"/>
      <c r="C63" s="32"/>
      <c r="D63" s="90"/>
      <c r="E63" s="16"/>
    </row>
    <row r="64" spans="1:8" x14ac:dyDescent="0.25">
      <c r="A64" s="45"/>
      <c r="B64" s="42"/>
      <c r="C64" s="32"/>
      <c r="D64" s="90"/>
      <c r="E64" s="5"/>
    </row>
    <row r="65" spans="1:6" x14ac:dyDescent="0.2">
      <c r="A65" s="25" t="s">
        <v>24</v>
      </c>
      <c r="B65" s="43">
        <f>SUBTOTAL(109,TabelaNVV3.2[Strani])</f>
        <v>0</v>
      </c>
      <c r="C65" s="43">
        <f>SUBTOTAL(103,TabelaNVV3.2[Naslov])</f>
        <v>0</v>
      </c>
      <c r="D65" s="89"/>
      <c r="E65" s="60"/>
    </row>
    <row r="66" spans="1:6" x14ac:dyDescent="0.25">
      <c r="A66" s="4"/>
      <c r="B66" s="4"/>
      <c r="C66" s="8"/>
    </row>
    <row r="67" spans="1:6" ht="13.5" thickBot="1" x14ac:dyDescent="0.3">
      <c r="A67" s="60" t="s">
        <v>215</v>
      </c>
      <c r="B67" s="60"/>
      <c r="C67" s="60"/>
    </row>
    <row r="68" spans="1:6" ht="13.5" thickBot="1" x14ac:dyDescent="0.3">
      <c r="A68" s="67" t="s">
        <v>22</v>
      </c>
      <c r="B68" s="67" t="s">
        <v>65</v>
      </c>
      <c r="C68" s="66" t="s">
        <v>2797</v>
      </c>
      <c r="D68" s="93" t="s">
        <v>2694</v>
      </c>
      <c r="F68" s="5"/>
    </row>
    <row r="69" spans="1:6" x14ac:dyDescent="0.25">
      <c r="A69" s="45"/>
      <c r="B69" s="32" t="s">
        <v>1938</v>
      </c>
      <c r="C69" s="42"/>
      <c r="D69" s="90"/>
    </row>
    <row r="70" spans="1:6" x14ac:dyDescent="0.25">
      <c r="A70" s="45"/>
      <c r="B70" s="32" t="s">
        <v>1937</v>
      </c>
      <c r="C70" s="42"/>
      <c r="D70" s="90"/>
    </row>
    <row r="71" spans="1:6" x14ac:dyDescent="0.25">
      <c r="A71" s="45"/>
      <c r="B71" s="32" t="s">
        <v>1937</v>
      </c>
      <c r="C71" s="42"/>
      <c r="D71" s="90"/>
    </row>
    <row r="72" spans="1:6" x14ac:dyDescent="0.25">
      <c r="A72" s="45"/>
      <c r="B72" s="32" t="s">
        <v>1937</v>
      </c>
      <c r="C72" s="42"/>
      <c r="D72" s="90"/>
    </row>
    <row r="73" spans="1:6" x14ac:dyDescent="0.25">
      <c r="A73" s="30" t="s">
        <v>24</v>
      </c>
      <c r="B73" s="30">
        <f>SUBTOTAL(103,TabelaNVV4[TDT])</f>
        <v>4</v>
      </c>
      <c r="C73" s="30"/>
      <c r="D73" s="101"/>
    </row>
  </sheetData>
  <mergeCells count="15">
    <mergeCell ref="G18:H18"/>
    <mergeCell ref="A21:B21"/>
    <mergeCell ref="A22:B22"/>
    <mergeCell ref="A6:B6"/>
    <mergeCell ref="A7:B7"/>
    <mergeCell ref="A8:B8"/>
    <mergeCell ref="A10:C10"/>
    <mergeCell ref="C11:E11"/>
    <mergeCell ref="G12:H12"/>
    <mergeCell ref="A5:B5"/>
    <mergeCell ref="C1:E1"/>
    <mergeCell ref="A2:B2"/>
    <mergeCell ref="C2:E2"/>
    <mergeCell ref="A3:B3"/>
    <mergeCell ref="A4:B4"/>
  </mergeCells>
  <dataValidations count="7">
    <dataValidation type="list" allowBlank="1" showInputMessage="1" promptTitle="Izberi iz seznama" prompt="Iz spodnjega seznama izberi tujo organizacijo kateri pripada TDT" sqref="A14:A18" xr:uid="{C81A7865-9170-4AA0-86E8-762CD9F442DB}">
      <formula1>Organizacije</formula1>
    </dataValidation>
    <dataValidation type="list" allowBlank="1" showInputMessage="1" showErrorMessage="1" promptTitle="Izberi iz seznama" prompt="Izberi trenutni status članstva znortaj tujega TDT" sqref="D14:D18" xr:uid="{8BBEB6B3-EDD0-4DF2-A6E1-780544B756D4}">
      <formula1>Status</formula1>
    </dataValidation>
    <dataValidation allowBlank="1" showInputMessage="1" promptTitle="Vnesi datum" prompt="Vnesi datum zadnje spremembe statusa članstva TDT" sqref="E14:E18" xr:uid="{4669C337-7C09-4F23-983A-F6828101CCB0}"/>
    <dataValidation allowBlank="1" showInputMessage="1" showErrorMessage="1" promptTitle="Vnesi naslov tujega TDT" prompt="Vnesi originalni naslov tujega TDT" sqref="C14:C18" xr:uid="{95B01034-5233-4D48-9767-66CC3EDC2F81}"/>
    <dataValidation allowBlank="1" showInputMessage="1" showErrorMessage="1" promptTitle="Vnesi oznako" prompt="Vnesi oznako Evropskega, mednarodnega ali Slovenskega TC, SC ali WG" sqref="B69:B72" xr:uid="{7CCD05A2-44F5-45AB-A1A3-7F69E6492F24}"/>
    <dataValidation allowBlank="1" showInputMessage="1" showErrorMessage="1" promptTitle="Vnesi ime " prompt="Vpiši ime in priimek strokovnjaka oziroma TS" sqref="A69:A72" xr:uid="{DC5EEADB-8E37-4A3B-A747-791E32D1CB06}"/>
    <dataValidation allowBlank="1" showInputMessage="1" showErrorMessage="1" promptTitle="Vnesi ime TDT" prompt="Vnesi celotno ime tujega TDT" sqref="C69:C72" xr:uid="{DDAAECFA-A498-4D2E-BE8E-26C6B58960C0}"/>
  </dataValidations>
  <pageMargins left="0.25" right="0.25" top="0.25" bottom="0.25" header="0.5" footer="0.5"/>
  <pageSetup paperSize="9" orientation="landscape" r:id="rId1"/>
  <headerFooter alignWithMargins="0">
    <oddFooter>&amp;L&amp;C&amp;R</oddFooter>
  </headerFooter>
  <drawing r:id="rId2"/>
  <tableParts count="7">
    <tablePart r:id="rId3"/>
    <tablePart r:id="rId4"/>
    <tablePart r:id="rId5"/>
    <tablePart r:id="rId6"/>
    <tablePart r:id="rId7"/>
    <tablePart r:id="rId8"/>
    <tablePart r:id="rId9"/>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34ED6-7908-415F-AD7E-60A4909170AC}">
  <sheetPr>
    <outlinePr summaryBelow="0" summaryRight="0"/>
  </sheetPr>
  <dimension ref="A1:M80"/>
  <sheetViews>
    <sheetView showGridLines="0" zoomScaleNormal="100" workbookViewId="0">
      <pane ySplit="1" topLeftCell="A56" activePane="bottomLeft" state="frozenSplit"/>
      <selection activeCell="A31" sqref="A31"/>
      <selection pane="bottomLeft" activeCell="A78" sqref="A78"/>
    </sheetView>
  </sheetViews>
  <sheetFormatPr defaultColWidth="9.140625" defaultRowHeight="12.75" x14ac:dyDescent="0.25"/>
  <cols>
    <col min="1" max="1" width="23.140625" style="3" customWidth="1"/>
    <col min="2" max="2" width="18.28515625" style="3" customWidth="1"/>
    <col min="3" max="3" width="38.7109375" style="3" customWidth="1"/>
    <col min="4" max="4" width="14.140625" style="3" bestFit="1" customWidth="1"/>
    <col min="5" max="5" width="43.7109375" style="3" customWidth="1"/>
    <col min="6" max="8" width="11.5703125" style="3" customWidth="1"/>
    <col min="9" max="9" width="3.5703125" style="3" customWidth="1"/>
    <col min="10" max="16384" width="9.140625" style="3"/>
  </cols>
  <sheetData>
    <row r="1" spans="1:13" ht="18.75" customHeight="1" x14ac:dyDescent="0.25">
      <c r="A1" s="1"/>
      <c r="B1" s="2"/>
      <c r="C1" s="306" t="s">
        <v>0</v>
      </c>
      <c r="D1" s="306"/>
      <c r="E1" s="306"/>
      <c r="F1" s="2"/>
      <c r="G1" s="1"/>
      <c r="H1" s="1"/>
    </row>
    <row r="2" spans="1:13" ht="13.5" customHeight="1" x14ac:dyDescent="0.25">
      <c r="A2" s="303" t="s">
        <v>1</v>
      </c>
      <c r="B2" s="303"/>
      <c r="C2" s="307" t="s">
        <v>1980</v>
      </c>
      <c r="D2" s="307"/>
      <c r="E2" s="307"/>
      <c r="F2" s="1"/>
      <c r="G2" s="1"/>
      <c r="H2" s="1"/>
    </row>
    <row r="3" spans="1:13" x14ac:dyDescent="0.25">
      <c r="A3" s="303" t="s">
        <v>2</v>
      </c>
      <c r="B3" s="303"/>
      <c r="C3" s="5" t="s">
        <v>61</v>
      </c>
      <c r="D3" s="5"/>
      <c r="E3" s="5"/>
      <c r="F3" s="5"/>
      <c r="G3" s="1"/>
      <c r="H3" s="1"/>
    </row>
    <row r="4" spans="1:13" x14ac:dyDescent="0.25">
      <c r="A4" s="303" t="s">
        <v>3</v>
      </c>
      <c r="B4" s="303"/>
      <c r="C4" s="5" t="s">
        <v>1981</v>
      </c>
      <c r="D4" s="5"/>
      <c r="E4" s="5"/>
      <c r="F4" s="5"/>
      <c r="G4" s="1"/>
      <c r="H4" s="1"/>
      <c r="J4" s="36"/>
      <c r="K4" s="10"/>
      <c r="L4" s="10"/>
      <c r="M4" s="10"/>
    </row>
    <row r="5" spans="1:13" x14ac:dyDescent="0.25">
      <c r="A5" s="303" t="s">
        <v>4</v>
      </c>
      <c r="B5" s="303"/>
      <c r="C5" s="6">
        <v>11</v>
      </c>
      <c r="D5" s="5"/>
      <c r="E5" s="5"/>
      <c r="F5" s="5"/>
      <c r="G5" s="1"/>
      <c r="H5" s="1"/>
      <c r="J5" s="36"/>
    </row>
    <row r="6" spans="1:13" x14ac:dyDescent="0.25">
      <c r="A6" s="303" t="s">
        <v>5</v>
      </c>
      <c r="B6" s="303"/>
      <c r="C6" s="6">
        <v>14</v>
      </c>
      <c r="D6" s="5"/>
      <c r="E6" s="5"/>
      <c r="F6" s="5"/>
      <c r="G6" s="1"/>
      <c r="H6" s="1"/>
    </row>
    <row r="7" spans="1:13" x14ac:dyDescent="0.25">
      <c r="A7" s="304" t="s">
        <v>62</v>
      </c>
      <c r="B7" s="304"/>
      <c r="C7" s="6"/>
      <c r="D7" s="5"/>
      <c r="E7" s="5"/>
      <c r="F7" s="5"/>
      <c r="G7" s="1"/>
      <c r="H7" s="1"/>
    </row>
    <row r="8" spans="1:13" x14ac:dyDescent="0.25">
      <c r="A8" s="304" t="s">
        <v>23</v>
      </c>
      <c r="B8" s="304"/>
      <c r="C8" s="6"/>
      <c r="D8" s="5"/>
      <c r="E8" s="5"/>
      <c r="F8" s="5"/>
      <c r="G8" s="1"/>
      <c r="H8" s="1"/>
    </row>
    <row r="9" spans="1:13" x14ac:dyDescent="0.25">
      <c r="A9" s="4"/>
      <c r="B9" s="4"/>
      <c r="C9" s="6"/>
      <c r="D9" s="5"/>
      <c r="E9" s="5"/>
      <c r="F9" s="5"/>
      <c r="G9" s="1"/>
      <c r="H9" s="1"/>
    </row>
    <row r="10" spans="1:13" x14ac:dyDescent="0.25">
      <c r="A10" s="305" t="s">
        <v>6</v>
      </c>
      <c r="B10" s="305"/>
      <c r="C10" s="305"/>
      <c r="D10" s="41"/>
      <c r="E10" s="41"/>
      <c r="F10" s="41"/>
      <c r="G10" s="1"/>
      <c r="H10" s="1"/>
    </row>
    <row r="11" spans="1:13" s="10" customFormat="1" ht="27.75" customHeight="1" x14ac:dyDescent="0.25">
      <c r="A11" s="7" t="s">
        <v>7</v>
      </c>
      <c r="B11" s="7"/>
      <c r="C11" s="301" t="s">
        <v>1983</v>
      </c>
      <c r="D11" s="301"/>
      <c r="E11" s="301"/>
      <c r="F11" s="7"/>
      <c r="G11" s="9"/>
      <c r="H11" s="9"/>
    </row>
    <row r="12" spans="1:13" ht="12.75" customHeight="1" x14ac:dyDescent="0.25">
      <c r="A12" s="65" t="s">
        <v>8</v>
      </c>
      <c r="B12" s="24"/>
      <c r="C12" s="24"/>
      <c r="D12" s="24"/>
      <c r="E12" s="24"/>
      <c r="F12" s="24"/>
      <c r="G12" s="299"/>
      <c r="H12" s="299"/>
    </row>
    <row r="13" spans="1:13" s="10" customFormat="1" ht="24" x14ac:dyDescent="0.25">
      <c r="A13" s="79" t="s">
        <v>9</v>
      </c>
      <c r="B13" s="64" t="s">
        <v>63</v>
      </c>
      <c r="C13" s="79" t="s">
        <v>64</v>
      </c>
      <c r="D13" s="68" t="s">
        <v>10</v>
      </c>
      <c r="E13" s="83" t="s">
        <v>30</v>
      </c>
      <c r="F13" s="11"/>
    </row>
    <row r="14" spans="1:13" x14ac:dyDescent="0.25">
      <c r="A14" s="80" t="s">
        <v>26</v>
      </c>
      <c r="B14" s="78" t="s">
        <v>1984</v>
      </c>
      <c r="C14" s="62" t="s">
        <v>1985</v>
      </c>
      <c r="D14" s="49" t="s">
        <v>39</v>
      </c>
      <c r="E14" s="84">
        <v>39253</v>
      </c>
      <c r="F14" s="12"/>
    </row>
    <row r="15" spans="1:13" x14ac:dyDescent="0.25">
      <c r="A15" s="80" t="s">
        <v>26</v>
      </c>
      <c r="B15" s="73" t="s">
        <v>1986</v>
      </c>
      <c r="C15" s="62" t="s">
        <v>1987</v>
      </c>
      <c r="D15" s="49" t="s">
        <v>39</v>
      </c>
      <c r="E15" s="84">
        <v>39253</v>
      </c>
      <c r="F15" s="12"/>
    </row>
    <row r="16" spans="1:13" x14ac:dyDescent="0.25">
      <c r="A16" s="80" t="s">
        <v>26</v>
      </c>
      <c r="B16" s="73" t="s">
        <v>1988</v>
      </c>
      <c r="C16" s="62" t="s">
        <v>1989</v>
      </c>
      <c r="D16" s="49" t="s">
        <v>39</v>
      </c>
      <c r="E16" s="84">
        <v>39253</v>
      </c>
      <c r="F16" s="14"/>
    </row>
    <row r="17" spans="1:9" x14ac:dyDescent="0.25">
      <c r="A17" s="80" t="s">
        <v>27</v>
      </c>
      <c r="B17" s="77" t="s">
        <v>1990</v>
      </c>
      <c r="C17" s="62" t="s">
        <v>1991</v>
      </c>
      <c r="D17" s="49" t="s">
        <v>39</v>
      </c>
      <c r="E17" s="84">
        <v>36781</v>
      </c>
      <c r="F17" s="14"/>
    </row>
    <row r="18" spans="1:9" ht="24" x14ac:dyDescent="0.25">
      <c r="A18" s="80" t="s">
        <v>27</v>
      </c>
      <c r="B18" s="52" t="s">
        <v>1992</v>
      </c>
      <c r="C18" s="62" t="s">
        <v>1993</v>
      </c>
      <c r="D18" s="49" t="s">
        <v>39</v>
      </c>
      <c r="E18" s="84">
        <v>39074</v>
      </c>
      <c r="F18" s="24"/>
      <c r="G18" s="299"/>
      <c r="H18" s="299"/>
    </row>
    <row r="19" spans="1:9" s="10" customFormat="1" x14ac:dyDescent="0.25">
      <c r="A19" s="80" t="s">
        <v>27</v>
      </c>
      <c r="B19" s="52" t="s">
        <v>1994</v>
      </c>
      <c r="C19" s="62" t="s">
        <v>1985</v>
      </c>
      <c r="D19" s="49" t="s">
        <v>39</v>
      </c>
      <c r="E19" s="84">
        <v>36781</v>
      </c>
      <c r="G19" s="15"/>
      <c r="H19" s="15"/>
      <c r="I19" s="15"/>
    </row>
    <row r="20" spans="1:9" x14ac:dyDescent="0.25">
      <c r="A20" s="81" t="s">
        <v>24</v>
      </c>
      <c r="B20" s="82">
        <f>SUBTOTAL(103,TabelaPOD1[Oznaka tujega TC, SC])</f>
        <v>6</v>
      </c>
      <c r="C20" s="52"/>
      <c r="D20" s="52"/>
      <c r="E20" s="85"/>
      <c r="F20" s="8"/>
      <c r="G20" s="17"/>
    </row>
    <row r="21" spans="1:9" x14ac:dyDescent="0.25">
      <c r="A21" s="50"/>
      <c r="B21" s="51"/>
      <c r="C21" s="52"/>
      <c r="D21" s="52"/>
      <c r="E21" s="53"/>
      <c r="F21" s="8"/>
      <c r="G21" s="17"/>
    </row>
    <row r="22" spans="1:9" x14ac:dyDescent="0.25">
      <c r="A22" s="300" t="s">
        <v>58</v>
      </c>
      <c r="B22" s="300"/>
      <c r="C22" s="40"/>
      <c r="D22" s="40"/>
      <c r="E22" s="40"/>
      <c r="F22" s="8"/>
      <c r="G22" s="17"/>
    </row>
    <row r="23" spans="1:9" s="38" customFormat="1" x14ac:dyDescent="0.25">
      <c r="A23" s="302" t="s">
        <v>11</v>
      </c>
      <c r="B23" s="302"/>
      <c r="C23" s="7"/>
      <c r="D23" s="7"/>
      <c r="E23" s="7"/>
      <c r="F23" s="8"/>
      <c r="G23" s="35"/>
    </row>
    <row r="24" spans="1:9" x14ac:dyDescent="0.25">
      <c r="A24" s="39" t="s">
        <v>3413</v>
      </c>
      <c r="B24" s="39"/>
      <c r="C24" s="39"/>
      <c r="D24" s="39"/>
      <c r="E24" s="39"/>
      <c r="F24" s="8"/>
      <c r="G24" s="17"/>
    </row>
    <row r="25" spans="1:9" x14ac:dyDescent="0.25">
      <c r="A25" s="42" t="s">
        <v>2690</v>
      </c>
      <c r="B25" s="42" t="s">
        <v>2691</v>
      </c>
      <c r="C25" s="42" t="s">
        <v>16</v>
      </c>
      <c r="D25" s="42" t="s">
        <v>57</v>
      </c>
      <c r="E25" s="42" t="s">
        <v>18</v>
      </c>
      <c r="F25" s="8"/>
      <c r="G25" s="17"/>
    </row>
    <row r="26" spans="1:9" ht="60" x14ac:dyDescent="0.25">
      <c r="A26" s="32" t="s">
        <v>3566</v>
      </c>
      <c r="B26" s="42" t="s">
        <v>3567</v>
      </c>
      <c r="C26" s="32" t="s">
        <v>3568</v>
      </c>
      <c r="D26" s="32" t="s">
        <v>32</v>
      </c>
      <c r="E26" s="32" t="s">
        <v>1998</v>
      </c>
      <c r="F26" s="8"/>
      <c r="G26" s="17"/>
    </row>
    <row r="27" spans="1:9" ht="36" x14ac:dyDescent="0.25">
      <c r="A27" s="32" t="s">
        <v>3566</v>
      </c>
      <c r="B27" s="42" t="s">
        <v>3569</v>
      </c>
      <c r="C27" s="32" t="s">
        <v>3570</v>
      </c>
      <c r="D27" s="32" t="s">
        <v>32</v>
      </c>
      <c r="E27" s="32" t="s">
        <v>1999</v>
      </c>
      <c r="F27" s="8"/>
      <c r="G27" s="17"/>
    </row>
    <row r="28" spans="1:9" ht="24" x14ac:dyDescent="0.25">
      <c r="A28" s="32" t="s">
        <v>3566</v>
      </c>
      <c r="B28" s="42" t="s">
        <v>3571</v>
      </c>
      <c r="C28" s="32" t="s">
        <v>3572</v>
      </c>
      <c r="D28" s="32" t="s">
        <v>32</v>
      </c>
      <c r="E28" s="32" t="s">
        <v>1997</v>
      </c>
      <c r="F28" s="8"/>
      <c r="G28" s="17"/>
    </row>
    <row r="29" spans="1:9" s="10" customFormat="1" ht="24" x14ac:dyDescent="0.25">
      <c r="A29" s="32" t="s">
        <v>3566</v>
      </c>
      <c r="B29" s="42" t="s">
        <v>3573</v>
      </c>
      <c r="C29" s="32" t="s">
        <v>3574</v>
      </c>
      <c r="D29" s="32" t="s">
        <v>32</v>
      </c>
      <c r="E29" s="32" t="s">
        <v>1996</v>
      </c>
      <c r="F29" s="11"/>
      <c r="G29" s="11"/>
      <c r="H29" s="11"/>
    </row>
    <row r="30" spans="1:9" ht="48" x14ac:dyDescent="0.25">
      <c r="A30" s="32" t="s">
        <v>3575</v>
      </c>
      <c r="B30" s="42" t="s">
        <v>3576</v>
      </c>
      <c r="C30" s="32" t="s">
        <v>3577</v>
      </c>
      <c r="D30" s="32" t="s">
        <v>32</v>
      </c>
      <c r="E30" s="32" t="s">
        <v>2000</v>
      </c>
      <c r="F30" s="4"/>
    </row>
    <row r="31" spans="1:9" ht="48" x14ac:dyDescent="0.25">
      <c r="A31" s="32" t="s">
        <v>3575</v>
      </c>
      <c r="B31" s="42" t="s">
        <v>3578</v>
      </c>
      <c r="C31" s="32" t="s">
        <v>3579</v>
      </c>
      <c r="D31" s="32" t="s">
        <v>139</v>
      </c>
      <c r="E31" s="32" t="s">
        <v>2002</v>
      </c>
    </row>
    <row r="32" spans="1:9" ht="48" x14ac:dyDescent="0.25">
      <c r="A32" s="32" t="s">
        <v>3575</v>
      </c>
      <c r="B32" s="42" t="s">
        <v>3580</v>
      </c>
      <c r="C32" s="32" t="s">
        <v>3581</v>
      </c>
      <c r="D32" s="32" t="s">
        <v>139</v>
      </c>
      <c r="E32" s="32" t="s">
        <v>2001</v>
      </c>
    </row>
    <row r="33" spans="1:8" ht="48" x14ac:dyDescent="0.25">
      <c r="A33" s="32" t="s">
        <v>3582</v>
      </c>
      <c r="B33" s="42">
        <v>82736</v>
      </c>
      <c r="C33" s="32" t="s">
        <v>1861</v>
      </c>
      <c r="D33" s="32">
        <v>1000</v>
      </c>
      <c r="E33" s="32" t="s">
        <v>3583</v>
      </c>
    </row>
    <row r="34" spans="1:8" ht="36" x14ac:dyDescent="0.25">
      <c r="A34" s="32" t="s">
        <v>3582</v>
      </c>
      <c r="B34" s="42" t="s">
        <v>3584</v>
      </c>
      <c r="C34" s="32" t="s">
        <v>3585</v>
      </c>
      <c r="D34" s="32" t="s">
        <v>32</v>
      </c>
      <c r="E34" s="32" t="s">
        <v>3586</v>
      </c>
    </row>
    <row r="35" spans="1:8" ht="48" x14ac:dyDescent="0.25">
      <c r="A35" s="32" t="s">
        <v>3582</v>
      </c>
      <c r="B35" s="42" t="s">
        <v>3587</v>
      </c>
      <c r="C35" s="32" t="s">
        <v>3588</v>
      </c>
      <c r="D35" s="32" t="s">
        <v>33</v>
      </c>
      <c r="E35" s="32" t="s">
        <v>3589</v>
      </c>
    </row>
    <row r="36" spans="1:8" ht="36" x14ac:dyDescent="0.25">
      <c r="A36" s="32" t="s">
        <v>3582</v>
      </c>
      <c r="B36" s="42" t="s">
        <v>3590</v>
      </c>
      <c r="C36" s="32" t="s">
        <v>3591</v>
      </c>
      <c r="D36" s="32" t="s">
        <v>453</v>
      </c>
      <c r="E36" s="32" t="s">
        <v>1995</v>
      </c>
      <c r="F36" s="4"/>
    </row>
    <row r="37" spans="1:8" ht="36" x14ac:dyDescent="0.25">
      <c r="A37" s="32" t="s">
        <v>3582</v>
      </c>
      <c r="B37" s="42" t="s">
        <v>3592</v>
      </c>
      <c r="C37" s="32" t="s">
        <v>3593</v>
      </c>
      <c r="D37" s="32" t="s">
        <v>453</v>
      </c>
      <c r="E37" s="32" t="s">
        <v>1995</v>
      </c>
      <c r="F37" s="4"/>
    </row>
    <row r="38" spans="1:8" s="20" customFormat="1" ht="12" x14ac:dyDescent="0.25">
      <c r="A38" s="46" t="s">
        <v>24</v>
      </c>
      <c r="B38" s="46">
        <f>SUBTOTAL(103,TabelaPOD2.1[Številka projekta])</f>
        <v>12</v>
      </c>
      <c r="C38" s="30"/>
      <c r="D38" s="27"/>
      <c r="E38" s="43"/>
      <c r="F38" s="21"/>
      <c r="G38" s="21"/>
      <c r="H38" s="21"/>
    </row>
    <row r="39" spans="1:8" s="20" customFormat="1" ht="12" x14ac:dyDescent="0.25">
      <c r="A39" s="46"/>
      <c r="B39" s="43"/>
      <c r="C39" s="30"/>
      <c r="D39" s="27"/>
      <c r="E39" s="43"/>
      <c r="F39" s="21"/>
      <c r="G39" s="21"/>
      <c r="H39" s="21"/>
    </row>
    <row r="40" spans="1:8" s="20" customFormat="1" ht="13.5" thickBot="1" x14ac:dyDescent="0.3">
      <c r="A40" s="59" t="s">
        <v>15</v>
      </c>
      <c r="B40" s="59"/>
      <c r="C40" s="59"/>
      <c r="D40" s="10"/>
      <c r="E40" s="4"/>
      <c r="F40" s="21"/>
      <c r="G40" s="21"/>
      <c r="H40" s="21"/>
    </row>
    <row r="41" spans="1:8" s="20" customFormat="1" ht="13.5" thickBot="1" x14ac:dyDescent="0.3">
      <c r="A41" s="66" t="s">
        <v>16</v>
      </c>
      <c r="B41" s="67" t="s">
        <v>17</v>
      </c>
      <c r="C41" s="67" t="s">
        <v>18</v>
      </c>
      <c r="D41" s="94" t="s">
        <v>2694</v>
      </c>
      <c r="E41" s="3"/>
      <c r="F41" s="21"/>
      <c r="G41" s="21"/>
      <c r="H41" s="21"/>
    </row>
    <row r="42" spans="1:8" s="20" customFormat="1" x14ac:dyDescent="0.25">
      <c r="A42" s="45"/>
      <c r="B42" s="42"/>
      <c r="C42" s="32"/>
      <c r="D42" s="87"/>
      <c r="E42" s="3"/>
      <c r="F42" s="21"/>
      <c r="G42" s="21"/>
      <c r="H42" s="21"/>
    </row>
    <row r="43" spans="1:8" s="20" customFormat="1" x14ac:dyDescent="0.25">
      <c r="A43" s="45"/>
      <c r="B43" s="42"/>
      <c r="C43" s="32"/>
      <c r="D43" s="87"/>
      <c r="E43" s="3"/>
      <c r="F43" s="21"/>
      <c r="G43" s="21"/>
      <c r="H43" s="21"/>
    </row>
    <row r="44" spans="1:8" s="20" customFormat="1" x14ac:dyDescent="0.25">
      <c r="A44" s="45"/>
      <c r="B44" s="42"/>
      <c r="C44" s="32"/>
      <c r="D44" s="87"/>
      <c r="E44" s="3"/>
      <c r="F44" s="21"/>
      <c r="G44" s="21"/>
      <c r="H44" s="21"/>
    </row>
    <row r="45" spans="1:8" x14ac:dyDescent="0.25">
      <c r="A45" s="33" t="s">
        <v>24</v>
      </c>
      <c r="B45" s="44">
        <f>SUBTOTAL(109,TabelaPOD2.2[Strani])</f>
        <v>0</v>
      </c>
      <c r="C45" s="44">
        <f>SUBTOTAL(103,TabelaPOD2.2[Naslov])</f>
        <v>0</v>
      </c>
      <c r="D45" s="86"/>
      <c r="F45" s="22"/>
      <c r="G45" s="23"/>
      <c r="H45" s="23"/>
    </row>
    <row r="46" spans="1:8" x14ac:dyDescent="0.25">
      <c r="A46" s="4"/>
      <c r="B46" s="4"/>
      <c r="C46" s="18"/>
      <c r="D46" s="4"/>
      <c r="E46" s="4"/>
      <c r="F46" s="22"/>
      <c r="G46" s="23"/>
      <c r="H46" s="23"/>
    </row>
    <row r="47" spans="1:8" ht="13.5" thickBot="1" x14ac:dyDescent="0.3">
      <c r="A47" s="59" t="s">
        <v>19</v>
      </c>
      <c r="B47" s="59"/>
      <c r="C47" s="59"/>
      <c r="D47" s="21"/>
      <c r="E47" s="21"/>
      <c r="F47" s="22"/>
      <c r="G47" s="23"/>
      <c r="H47" s="23"/>
    </row>
    <row r="48" spans="1:8" ht="13.5" thickBot="1" x14ac:dyDescent="0.3">
      <c r="A48" s="69" t="s">
        <v>16</v>
      </c>
      <c r="B48" s="70" t="s">
        <v>17</v>
      </c>
      <c r="C48" s="70" t="s">
        <v>18</v>
      </c>
      <c r="D48" s="95" t="s">
        <v>2694</v>
      </c>
      <c r="E48" s="21"/>
      <c r="F48" s="22"/>
      <c r="G48" s="23"/>
      <c r="H48" s="23"/>
    </row>
    <row r="49" spans="1:8" x14ac:dyDescent="0.25">
      <c r="A49" s="5"/>
      <c r="B49" s="37"/>
      <c r="C49" s="8"/>
      <c r="D49" s="90"/>
      <c r="E49" s="21"/>
      <c r="F49" s="22"/>
      <c r="G49" s="23"/>
      <c r="H49" s="23"/>
    </row>
    <row r="50" spans="1:8" x14ac:dyDescent="0.25">
      <c r="A50" s="5"/>
      <c r="B50" s="37"/>
      <c r="C50" s="8"/>
      <c r="D50" s="90"/>
      <c r="E50" s="21"/>
      <c r="F50" s="22"/>
      <c r="G50" s="23"/>
      <c r="H50" s="23"/>
    </row>
    <row r="51" spans="1:8" x14ac:dyDescent="0.25">
      <c r="A51" s="5"/>
      <c r="B51" s="37"/>
      <c r="C51" s="8"/>
      <c r="D51" s="90"/>
      <c r="E51" s="21"/>
      <c r="F51" s="22"/>
      <c r="G51" s="23"/>
      <c r="H51" s="23"/>
    </row>
    <row r="52" spans="1:8" x14ac:dyDescent="0.2">
      <c r="A52" s="25" t="s">
        <v>24</v>
      </c>
      <c r="B52" s="43">
        <f>SUBTOTAL(109,TabelaPOD2.3[Strani])</f>
        <v>0</v>
      </c>
      <c r="C52" s="43">
        <f>SUBTOTAL(103,TabelaPOD2.3[Naslov])</f>
        <v>0</v>
      </c>
      <c r="D52" s="89"/>
      <c r="E52" s="21"/>
      <c r="F52" s="22"/>
      <c r="G52" s="23"/>
      <c r="H52" s="23"/>
    </row>
    <row r="53" spans="1:8" x14ac:dyDescent="0.25">
      <c r="A53" s="19"/>
      <c r="B53" s="20"/>
      <c r="C53" s="19"/>
      <c r="D53" s="21"/>
      <c r="E53" s="21"/>
      <c r="F53" s="5"/>
    </row>
    <row r="54" spans="1:8" x14ac:dyDescent="0.25">
      <c r="A54" s="10" t="s">
        <v>59</v>
      </c>
      <c r="B54" s="20"/>
      <c r="C54" s="19"/>
      <c r="D54" s="21"/>
      <c r="E54" s="21"/>
      <c r="F54" s="16"/>
    </row>
    <row r="55" spans="1:8" ht="13.5" thickBot="1" x14ac:dyDescent="0.3">
      <c r="A55" s="59" t="s">
        <v>60</v>
      </c>
      <c r="B55" s="59"/>
      <c r="C55" s="59"/>
      <c r="D55" s="22"/>
      <c r="E55" s="22"/>
    </row>
    <row r="56" spans="1:8" ht="13.5" thickBot="1" x14ac:dyDescent="0.3">
      <c r="A56" s="66" t="s">
        <v>16</v>
      </c>
      <c r="B56" s="67" t="s">
        <v>17</v>
      </c>
      <c r="C56" s="67" t="s">
        <v>18</v>
      </c>
      <c r="D56" s="94" t="s">
        <v>2694</v>
      </c>
      <c r="E56" s="22"/>
    </row>
    <row r="57" spans="1:8" ht="60" x14ac:dyDescent="0.25">
      <c r="A57" s="45" t="s">
        <v>2003</v>
      </c>
      <c r="B57" s="42">
        <v>212</v>
      </c>
      <c r="C57" s="32" t="s">
        <v>2004</v>
      </c>
      <c r="D57" s="90"/>
      <c r="E57" s="22"/>
    </row>
    <row r="58" spans="1:8" x14ac:dyDescent="0.25">
      <c r="A58" s="45"/>
      <c r="B58" s="42"/>
      <c r="C58" s="32"/>
      <c r="D58" s="90"/>
      <c r="E58" s="22"/>
    </row>
    <row r="59" spans="1:8" x14ac:dyDescent="0.25">
      <c r="A59" s="45"/>
      <c r="B59" s="42"/>
      <c r="C59" s="32"/>
      <c r="D59" s="90"/>
      <c r="E59" s="22"/>
    </row>
    <row r="60" spans="1:8" x14ac:dyDescent="0.2">
      <c r="A60" s="25" t="s">
        <v>24</v>
      </c>
      <c r="B60" s="43">
        <f>SUBTOTAL(109,TabelaPOD3.1[Strani])</f>
        <v>212</v>
      </c>
      <c r="C60" s="43">
        <f>SUBTOTAL(103,TabelaPOD3.1[Naslov])</f>
        <v>1</v>
      </c>
      <c r="D60" s="89"/>
      <c r="E60" s="22"/>
      <c r="F60" s="16"/>
    </row>
    <row r="61" spans="1:8" x14ac:dyDescent="0.25">
      <c r="A61" s="25"/>
      <c r="B61" s="25"/>
      <c r="C61" s="26"/>
      <c r="D61" s="22"/>
      <c r="E61" s="22"/>
      <c r="F61" s="16"/>
    </row>
    <row r="62" spans="1:8" ht="13.5" thickBot="1" x14ac:dyDescent="0.3">
      <c r="A62" s="58" t="s">
        <v>324</v>
      </c>
      <c r="B62" s="58"/>
      <c r="C62" s="58"/>
      <c r="D62" s="58"/>
      <c r="E62" s="5"/>
    </row>
    <row r="63" spans="1:8" ht="13.5" thickBot="1" x14ac:dyDescent="0.3">
      <c r="A63" s="66" t="s">
        <v>16</v>
      </c>
      <c r="B63" s="67" t="s">
        <v>17</v>
      </c>
      <c r="C63" s="67" t="s">
        <v>18</v>
      </c>
      <c r="D63" s="94" t="s">
        <v>2694</v>
      </c>
      <c r="E63" s="16"/>
    </row>
    <row r="64" spans="1:8" x14ac:dyDescent="0.25">
      <c r="A64" s="45"/>
      <c r="B64" s="42"/>
      <c r="C64" s="32"/>
      <c r="D64" s="90"/>
      <c r="E64" s="16"/>
    </row>
    <row r="65" spans="1:6" x14ac:dyDescent="0.25">
      <c r="A65" s="45"/>
      <c r="B65" s="42"/>
      <c r="C65" s="32"/>
      <c r="D65" s="90"/>
      <c r="E65" s="16"/>
    </row>
    <row r="66" spans="1:6" x14ac:dyDescent="0.25">
      <c r="A66" s="45"/>
      <c r="B66" s="42"/>
      <c r="C66" s="32"/>
      <c r="D66" s="90"/>
      <c r="E66" s="16"/>
    </row>
    <row r="67" spans="1:6" x14ac:dyDescent="0.2">
      <c r="A67" s="25" t="s">
        <v>24</v>
      </c>
      <c r="B67" s="43">
        <f>SUBTOTAL(109,TabelaPOD3.2[Strani])</f>
        <v>0</v>
      </c>
      <c r="C67" s="43">
        <f>SUBTOTAL(103,TabelaPOD3.2[Naslov])</f>
        <v>0</v>
      </c>
      <c r="D67" s="89"/>
      <c r="E67" s="16"/>
      <c r="F67" s="5"/>
    </row>
    <row r="68" spans="1:6" x14ac:dyDescent="0.25">
      <c r="A68" s="4"/>
      <c r="B68" s="4"/>
      <c r="C68" s="8"/>
      <c r="D68" s="5"/>
      <c r="E68" s="5"/>
    </row>
    <row r="69" spans="1:6" ht="13.5" thickBot="1" x14ac:dyDescent="0.3">
      <c r="A69" s="60" t="s">
        <v>215</v>
      </c>
      <c r="B69" s="60"/>
      <c r="C69" s="60"/>
      <c r="D69" s="60"/>
      <c r="E69" s="60"/>
    </row>
    <row r="70" spans="1:6" ht="13.5" thickBot="1" x14ac:dyDescent="0.3">
      <c r="A70" s="67" t="s">
        <v>22</v>
      </c>
      <c r="B70" s="67" t="s">
        <v>65</v>
      </c>
      <c r="C70" s="66" t="s">
        <v>2797</v>
      </c>
      <c r="D70" s="93" t="s">
        <v>2694</v>
      </c>
    </row>
    <row r="71" spans="1:6" ht="24" x14ac:dyDescent="0.25">
      <c r="A71" s="45"/>
      <c r="B71" s="32" t="s">
        <v>2755</v>
      </c>
      <c r="C71" s="42" t="s">
        <v>2758</v>
      </c>
      <c r="D71" s="90"/>
    </row>
    <row r="72" spans="1:6" ht="24" x14ac:dyDescent="0.25">
      <c r="A72" s="45"/>
      <c r="B72" s="32" t="s">
        <v>2751</v>
      </c>
      <c r="C72" s="42" t="s">
        <v>2759</v>
      </c>
      <c r="D72" s="90"/>
    </row>
    <row r="73" spans="1:6" ht="36" x14ac:dyDescent="0.25">
      <c r="A73" s="45"/>
      <c r="B73" s="32" t="s">
        <v>2756</v>
      </c>
      <c r="C73" s="42" t="s">
        <v>2760</v>
      </c>
      <c r="D73" s="90"/>
    </row>
    <row r="74" spans="1:6" ht="24" x14ac:dyDescent="0.25">
      <c r="A74" s="45"/>
      <c r="B74" s="100" t="s">
        <v>2753</v>
      </c>
      <c r="C74" s="42" t="s">
        <v>2761</v>
      </c>
      <c r="D74" s="90"/>
    </row>
    <row r="75" spans="1:6" ht="24" x14ac:dyDescent="0.25">
      <c r="A75" s="45"/>
      <c r="B75" s="100" t="s">
        <v>2752</v>
      </c>
      <c r="C75" s="42" t="s">
        <v>2762</v>
      </c>
      <c r="D75" s="90"/>
    </row>
    <row r="76" spans="1:6" x14ac:dyDescent="0.25">
      <c r="A76" s="45"/>
      <c r="B76" s="102" t="s">
        <v>2750</v>
      </c>
      <c r="C76" s="42" t="s">
        <v>2763</v>
      </c>
      <c r="D76" s="90"/>
    </row>
    <row r="77" spans="1:6" ht="36" x14ac:dyDescent="0.25">
      <c r="A77" s="45"/>
      <c r="B77" s="100" t="s">
        <v>2754</v>
      </c>
      <c r="C77" s="42" t="s">
        <v>2764</v>
      </c>
      <c r="D77" s="90"/>
    </row>
    <row r="78" spans="1:6" ht="48" x14ac:dyDescent="0.25">
      <c r="A78" s="45"/>
      <c r="B78" s="100" t="s">
        <v>2757</v>
      </c>
      <c r="C78" s="42" t="s">
        <v>2765</v>
      </c>
      <c r="D78" s="90"/>
    </row>
    <row r="79" spans="1:6" x14ac:dyDescent="0.25">
      <c r="A79" s="30" t="s">
        <v>24</v>
      </c>
      <c r="B79" s="30">
        <f>SUBTOTAL(103,TabelaPOD4[TDT])</f>
        <v>8</v>
      </c>
      <c r="C79" s="30"/>
      <c r="D79" s="101"/>
    </row>
    <row r="80" spans="1:6" x14ac:dyDescent="0.25">
      <c r="A80" s="25"/>
      <c r="B80" s="27"/>
      <c r="C80" s="28"/>
      <c r="D80" s="29"/>
    </row>
  </sheetData>
  <mergeCells count="15">
    <mergeCell ref="G18:H18"/>
    <mergeCell ref="A22:B22"/>
    <mergeCell ref="A23:B23"/>
    <mergeCell ref="A6:B6"/>
    <mergeCell ref="A7:B7"/>
    <mergeCell ref="A8:B8"/>
    <mergeCell ref="A10:C10"/>
    <mergeCell ref="C11:E11"/>
    <mergeCell ref="G12:H12"/>
    <mergeCell ref="A5:B5"/>
    <mergeCell ref="C1:E1"/>
    <mergeCell ref="A2:B2"/>
    <mergeCell ref="C2:E2"/>
    <mergeCell ref="A3:B3"/>
    <mergeCell ref="A4:B4"/>
  </mergeCells>
  <dataValidations count="7">
    <dataValidation type="list" allowBlank="1" showInputMessage="1" promptTitle="Izberi iz seznama" prompt="Iz spodnjega seznama izberi tujo organizacijo kateri pripada TDT" sqref="A14:A19" xr:uid="{3DAEFE71-E7F3-4CEF-AFD1-CD4BFF99DBFB}">
      <formula1>Organizacije</formula1>
    </dataValidation>
    <dataValidation type="list" allowBlank="1" showInputMessage="1" showErrorMessage="1" promptTitle="Izberi iz seznama" prompt="Izberi trenutni status članstva znortaj tujega TDT" sqref="D14:D19" xr:uid="{20A4E1F2-DC2D-449B-AC7E-535E2197D642}">
      <formula1>Status</formula1>
    </dataValidation>
    <dataValidation allowBlank="1" showInputMessage="1" promptTitle="Vnesi datum" prompt="Vnesi datum zadnje spremembe statusa članstva TDT" sqref="E14:E19" xr:uid="{5AEFF560-16EB-4607-A8E4-22CD44C504E3}"/>
    <dataValidation allowBlank="1" showInputMessage="1" showErrorMessage="1" promptTitle="Vnesi naslov tujega TDT" prompt="Vnesi originalni naslov tujega TDT" sqref="C14:C19" xr:uid="{02B1AFBA-7107-4FCA-8EEE-F03D4D17517D}"/>
    <dataValidation allowBlank="1" showInputMessage="1" showErrorMessage="1" promptTitle="Vnesi ime TDT" prompt="Vnesi celotno ime tujega TDT" sqref="C71:C78" xr:uid="{79B2E1BF-0403-4DC7-ABA2-5887378C2B73}"/>
    <dataValidation allowBlank="1" showInputMessage="1" showErrorMessage="1" promptTitle="Vnesi oznako" prompt="Vnesi oznako Evropskega, mednarodnega ali Slovenskega TC, SC ali WG" sqref="B71:B78" xr:uid="{472D422E-4823-42BC-890A-BCBA95F4A8D2}"/>
    <dataValidation allowBlank="1" showInputMessage="1" showErrorMessage="1" promptTitle="Vnesi ime " prompt="Vpiši ime in priimek strokovnjaka oziroma TS" sqref="A71:A78" xr:uid="{A0AA9D3C-5B2D-4AE2-995B-CACD0AC3BEB7}"/>
  </dataValidations>
  <pageMargins left="0.25" right="0.25" top="0.25" bottom="0.25" header="0.5" footer="0.5"/>
  <pageSetup paperSize="9" orientation="landscape" r:id="rId1"/>
  <headerFooter alignWithMargins="0">
    <oddFooter>&amp;L&amp;C&amp;R</oddFooter>
  </headerFooter>
  <drawing r:id="rId2"/>
  <tableParts count="7">
    <tablePart r:id="rId3"/>
    <tablePart r:id="rId4"/>
    <tablePart r:id="rId5"/>
    <tablePart r:id="rId6"/>
    <tablePart r:id="rId7"/>
    <tablePart r:id="rId8"/>
    <tablePart r:id="rId9"/>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5C0FA-B515-4181-8452-8EF30F6BA12C}">
  <sheetPr>
    <outlinePr summaryBelow="0" summaryRight="0"/>
  </sheetPr>
  <dimension ref="A1:M110"/>
  <sheetViews>
    <sheetView showGridLines="0" zoomScaleNormal="100" workbookViewId="0">
      <pane ySplit="1" topLeftCell="A95" activePane="bottomLeft" state="frozenSplit"/>
      <selection activeCell="A31" sqref="A31"/>
      <selection pane="bottomLeft" activeCell="A107" sqref="A107"/>
    </sheetView>
  </sheetViews>
  <sheetFormatPr defaultColWidth="9.140625" defaultRowHeight="12.75" x14ac:dyDescent="0.25"/>
  <cols>
    <col min="1" max="1" width="23.140625" style="3" customWidth="1"/>
    <col min="2" max="2" width="18.28515625" style="3" customWidth="1"/>
    <col min="3" max="3" width="38.7109375" style="3" customWidth="1"/>
    <col min="4" max="4" width="14.140625" style="3" bestFit="1" customWidth="1"/>
    <col min="5" max="5" width="43.7109375" style="3" customWidth="1"/>
    <col min="6" max="8" width="11.5703125" style="3" customWidth="1"/>
    <col min="9" max="9" width="3.5703125" style="3" customWidth="1"/>
    <col min="10" max="16384" width="9.140625" style="3"/>
  </cols>
  <sheetData>
    <row r="1" spans="1:13" ht="18.75" customHeight="1" x14ac:dyDescent="0.25">
      <c r="A1" s="1"/>
      <c r="B1" s="2"/>
      <c r="C1" s="306" t="s">
        <v>0</v>
      </c>
      <c r="D1" s="306"/>
      <c r="E1" s="306"/>
      <c r="F1" s="2"/>
      <c r="G1" s="1"/>
      <c r="H1" s="1"/>
    </row>
    <row r="2" spans="1:13" ht="13.5" customHeight="1" x14ac:dyDescent="0.25">
      <c r="A2" s="303" t="s">
        <v>1</v>
      </c>
      <c r="B2" s="303"/>
      <c r="C2" s="307" t="s">
        <v>2007</v>
      </c>
      <c r="D2" s="307"/>
      <c r="E2" s="307"/>
      <c r="F2" s="1"/>
      <c r="G2" s="1"/>
      <c r="H2" s="1"/>
    </row>
    <row r="3" spans="1:13" x14ac:dyDescent="0.25">
      <c r="A3" s="303" t="s">
        <v>2</v>
      </c>
      <c r="B3" s="303"/>
      <c r="C3" s="5" t="s">
        <v>900</v>
      </c>
      <c r="D3" s="5"/>
      <c r="E3" s="5"/>
      <c r="F3" s="5"/>
      <c r="G3" s="1"/>
      <c r="H3" s="1"/>
    </row>
    <row r="4" spans="1:13" x14ac:dyDescent="0.25">
      <c r="A4" s="303" t="s">
        <v>3</v>
      </c>
      <c r="B4" s="303"/>
      <c r="C4" s="5" t="s">
        <v>2005</v>
      </c>
      <c r="D4" s="5"/>
      <c r="E4" s="5"/>
      <c r="F4" s="5"/>
      <c r="G4" s="1"/>
      <c r="H4" s="1"/>
      <c r="J4" s="36"/>
      <c r="K4" s="10"/>
      <c r="L4" s="10"/>
      <c r="M4" s="10"/>
    </row>
    <row r="5" spans="1:13" x14ac:dyDescent="0.25">
      <c r="A5" s="303" t="s">
        <v>4</v>
      </c>
      <c r="B5" s="303"/>
      <c r="C5" s="6">
        <v>9</v>
      </c>
      <c r="D5" s="5"/>
      <c r="E5" s="5"/>
      <c r="F5" s="5"/>
      <c r="G5" s="1"/>
      <c r="H5" s="1"/>
      <c r="J5" s="36"/>
    </row>
    <row r="6" spans="1:13" x14ac:dyDescent="0.25">
      <c r="A6" s="303" t="s">
        <v>5</v>
      </c>
      <c r="B6" s="303"/>
      <c r="C6" s="6">
        <v>13</v>
      </c>
      <c r="D6" s="5"/>
      <c r="E6" s="5"/>
      <c r="F6" s="5"/>
      <c r="G6" s="1"/>
      <c r="H6" s="1"/>
    </row>
    <row r="7" spans="1:13" x14ac:dyDescent="0.25">
      <c r="A7" s="304" t="s">
        <v>62</v>
      </c>
      <c r="B7" s="304"/>
      <c r="C7" s="6"/>
      <c r="D7" s="5"/>
      <c r="E7" s="5"/>
      <c r="F7" s="5"/>
      <c r="G7" s="1"/>
      <c r="H7" s="1"/>
    </row>
    <row r="8" spans="1:13" x14ac:dyDescent="0.25">
      <c r="A8" s="304" t="s">
        <v>23</v>
      </c>
      <c r="B8" s="304"/>
      <c r="C8" s="6">
        <v>3</v>
      </c>
      <c r="D8" s="5"/>
      <c r="E8" s="5"/>
      <c r="F8" s="5"/>
      <c r="G8" s="1"/>
      <c r="H8" s="1"/>
    </row>
    <row r="9" spans="1:13" x14ac:dyDescent="0.25">
      <c r="A9" s="4"/>
      <c r="B9" s="4"/>
      <c r="C9" s="6"/>
      <c r="D9" s="5"/>
      <c r="E9" s="5"/>
      <c r="F9" s="5"/>
      <c r="G9" s="1"/>
      <c r="H9" s="1"/>
    </row>
    <row r="10" spans="1:13" x14ac:dyDescent="0.25">
      <c r="A10" s="305" t="s">
        <v>6</v>
      </c>
      <c r="B10" s="305"/>
      <c r="C10" s="305"/>
      <c r="D10" s="41"/>
      <c r="E10" s="4"/>
      <c r="F10" s="41"/>
      <c r="G10" s="1"/>
      <c r="H10" s="1"/>
    </row>
    <row r="11" spans="1:13" s="10" customFormat="1" ht="27.75" customHeight="1" x14ac:dyDescent="0.25">
      <c r="A11" s="7" t="s">
        <v>7</v>
      </c>
      <c r="B11" s="7"/>
      <c r="C11" s="301" t="s">
        <v>2008</v>
      </c>
      <c r="D11" s="301"/>
      <c r="E11" s="301"/>
      <c r="F11" s="7"/>
      <c r="G11" s="9"/>
      <c r="H11" s="9"/>
    </row>
    <row r="12" spans="1:13" ht="12.75" customHeight="1" x14ac:dyDescent="0.25">
      <c r="A12" s="65" t="s">
        <v>8</v>
      </c>
      <c r="B12" s="24"/>
      <c r="C12" s="24"/>
      <c r="D12" s="24"/>
      <c r="E12" s="24"/>
      <c r="F12" s="24"/>
      <c r="G12" s="299"/>
      <c r="H12" s="299"/>
    </row>
    <row r="13" spans="1:13" s="10" customFormat="1" ht="24" x14ac:dyDescent="0.25">
      <c r="A13" s="79" t="s">
        <v>9</v>
      </c>
      <c r="B13" s="64" t="s">
        <v>63</v>
      </c>
      <c r="C13" s="79" t="s">
        <v>64</v>
      </c>
      <c r="D13" s="68" t="s">
        <v>10</v>
      </c>
      <c r="E13" s="79" t="s">
        <v>30</v>
      </c>
      <c r="F13" s="11"/>
    </row>
    <row r="14" spans="1:13" x14ac:dyDescent="0.25">
      <c r="A14" s="80" t="s">
        <v>26</v>
      </c>
      <c r="B14" s="78" t="s">
        <v>2009</v>
      </c>
      <c r="C14" s="62" t="s">
        <v>2006</v>
      </c>
      <c r="D14" s="49" t="s">
        <v>39</v>
      </c>
      <c r="E14" s="230">
        <v>38148</v>
      </c>
      <c r="F14" s="12"/>
    </row>
    <row r="15" spans="1:13" x14ac:dyDescent="0.25">
      <c r="A15" s="80" t="s">
        <v>27</v>
      </c>
      <c r="B15" s="73" t="s">
        <v>2010</v>
      </c>
      <c r="C15" s="62" t="s">
        <v>2006</v>
      </c>
      <c r="D15" s="49" t="s">
        <v>39</v>
      </c>
      <c r="E15" s="230">
        <v>45524</v>
      </c>
      <c r="F15" s="12"/>
    </row>
    <row r="16" spans="1:13" x14ac:dyDescent="0.25">
      <c r="A16" s="80" t="s">
        <v>25</v>
      </c>
      <c r="B16" s="73" t="s">
        <v>2011</v>
      </c>
      <c r="C16" s="62" t="s">
        <v>2012</v>
      </c>
      <c r="D16" s="49" t="s">
        <v>222</v>
      </c>
      <c r="E16" s="230">
        <v>45608</v>
      </c>
      <c r="F16" s="14"/>
    </row>
    <row r="17" spans="1:9" x14ac:dyDescent="0.25">
      <c r="A17" s="81" t="s">
        <v>24</v>
      </c>
      <c r="B17" s="82">
        <f>SUBTOTAL(103,TabelaPVS1268[Oznaka tujega TC, SC])</f>
        <v>3</v>
      </c>
      <c r="C17" s="52"/>
      <c r="D17" s="52"/>
      <c r="E17" s="231"/>
      <c r="F17" s="14"/>
    </row>
    <row r="18" spans="1:9" x14ac:dyDescent="0.25">
      <c r="A18" s="50"/>
      <c r="B18" s="51"/>
      <c r="C18" s="52"/>
      <c r="D18" s="52"/>
      <c r="E18" s="232"/>
      <c r="F18" s="24"/>
      <c r="G18" s="299"/>
      <c r="H18" s="299"/>
    </row>
    <row r="19" spans="1:9" s="10" customFormat="1" x14ac:dyDescent="0.25">
      <c r="A19" s="300" t="s">
        <v>58</v>
      </c>
      <c r="B19" s="300"/>
      <c r="C19" s="40"/>
      <c r="D19" s="40"/>
      <c r="E19" s="233"/>
      <c r="G19" s="15"/>
      <c r="H19" s="15"/>
      <c r="I19" s="15"/>
    </row>
    <row r="20" spans="1:9" x14ac:dyDescent="0.25">
      <c r="A20" s="302" t="s">
        <v>11</v>
      </c>
      <c r="B20" s="302"/>
      <c r="C20" s="7"/>
      <c r="D20" s="7"/>
      <c r="E20" s="7"/>
      <c r="F20" s="8"/>
      <c r="G20" s="17"/>
    </row>
    <row r="21" spans="1:9" x14ac:dyDescent="0.25">
      <c r="A21" s="39" t="s">
        <v>5773</v>
      </c>
      <c r="B21" s="39"/>
      <c r="C21" s="39"/>
      <c r="D21" s="39"/>
      <c r="E21" s="5"/>
      <c r="F21" s="8"/>
      <c r="G21" s="17"/>
    </row>
    <row r="22" spans="1:9" s="38" customFormat="1" x14ac:dyDescent="0.25">
      <c r="A22" s="42" t="s">
        <v>2690</v>
      </c>
      <c r="B22" s="42" t="s">
        <v>2691</v>
      </c>
      <c r="C22" s="42" t="s">
        <v>16</v>
      </c>
      <c r="D22" s="42" t="s">
        <v>57</v>
      </c>
      <c r="E22" s="42" t="s">
        <v>18</v>
      </c>
      <c r="F22" s="8"/>
      <c r="G22" s="35"/>
    </row>
    <row r="23" spans="1:9" ht="21" x14ac:dyDescent="0.15">
      <c r="A23" s="284" t="s">
        <v>2013</v>
      </c>
      <c r="B23" s="284" t="s">
        <v>2058</v>
      </c>
      <c r="C23" s="284" t="s">
        <v>2094</v>
      </c>
      <c r="D23" s="284" t="s">
        <v>32</v>
      </c>
      <c r="E23" s="285" t="s">
        <v>2024</v>
      </c>
      <c r="F23" s="8"/>
      <c r="G23" s="17"/>
    </row>
    <row r="24" spans="1:9" ht="31.5" x14ac:dyDescent="0.15">
      <c r="A24" s="286" t="s">
        <v>2013</v>
      </c>
      <c r="B24" s="286" t="s">
        <v>5580</v>
      </c>
      <c r="C24" s="286" t="s">
        <v>5581</v>
      </c>
      <c r="D24" s="286" t="s">
        <v>32</v>
      </c>
      <c r="E24" s="287" t="s">
        <v>5582</v>
      </c>
      <c r="F24" s="8"/>
      <c r="G24" s="17"/>
    </row>
    <row r="25" spans="1:9" ht="31.5" x14ac:dyDescent="0.15">
      <c r="A25" s="284" t="s">
        <v>2013</v>
      </c>
      <c r="B25" s="284" t="s">
        <v>2059</v>
      </c>
      <c r="C25" s="284" t="s">
        <v>2095</v>
      </c>
      <c r="D25" s="284" t="s">
        <v>32</v>
      </c>
      <c r="E25" s="285" t="s">
        <v>2025</v>
      </c>
      <c r="F25" s="8"/>
      <c r="G25" s="17"/>
    </row>
    <row r="26" spans="1:9" ht="42" x14ac:dyDescent="0.15">
      <c r="A26" s="286" t="s">
        <v>2013</v>
      </c>
      <c r="B26" s="286" t="s">
        <v>2060</v>
      </c>
      <c r="C26" s="286" t="s">
        <v>2096</v>
      </c>
      <c r="D26" s="286" t="s">
        <v>32</v>
      </c>
      <c r="E26" s="287" t="s">
        <v>2026</v>
      </c>
      <c r="F26" s="8"/>
      <c r="G26" s="17"/>
    </row>
    <row r="27" spans="1:9" x14ac:dyDescent="0.15">
      <c r="A27" s="284" t="s">
        <v>2013</v>
      </c>
      <c r="B27" s="284" t="s">
        <v>5583</v>
      </c>
      <c r="C27" s="284" t="s">
        <v>5584</v>
      </c>
      <c r="D27" s="284" t="s">
        <v>32</v>
      </c>
      <c r="E27" s="285" t="s">
        <v>5585</v>
      </c>
      <c r="F27" s="8"/>
      <c r="G27" s="17"/>
    </row>
    <row r="28" spans="1:9" s="10" customFormat="1" ht="31.5" x14ac:dyDescent="0.15">
      <c r="A28" s="286" t="s">
        <v>2013</v>
      </c>
      <c r="B28" s="286" t="s">
        <v>2061</v>
      </c>
      <c r="C28" s="286" t="s">
        <v>2097</v>
      </c>
      <c r="D28" s="286" t="s">
        <v>32</v>
      </c>
      <c r="E28" s="287" t="s">
        <v>2027</v>
      </c>
      <c r="F28" s="11"/>
      <c r="G28" s="11"/>
      <c r="H28" s="11"/>
    </row>
    <row r="29" spans="1:9" ht="21" x14ac:dyDescent="0.15">
      <c r="A29" s="284" t="s">
        <v>2013</v>
      </c>
      <c r="B29" s="284" t="s">
        <v>2050</v>
      </c>
      <c r="C29" s="284" t="s">
        <v>2088</v>
      </c>
      <c r="D29" s="284" t="s">
        <v>33</v>
      </c>
      <c r="E29" s="285" t="s">
        <v>2015</v>
      </c>
      <c r="F29" s="4"/>
    </row>
    <row r="30" spans="1:9" ht="31.5" x14ac:dyDescent="0.15">
      <c r="A30" s="286" t="s">
        <v>2013</v>
      </c>
      <c r="B30" s="286" t="s">
        <v>2062</v>
      </c>
      <c r="C30" s="286" t="s">
        <v>2098</v>
      </c>
      <c r="D30" s="286" t="s">
        <v>32</v>
      </c>
      <c r="E30" s="287" t="s">
        <v>5586</v>
      </c>
    </row>
    <row r="31" spans="1:9" ht="21" x14ac:dyDescent="0.15">
      <c r="A31" s="284" t="s">
        <v>2013</v>
      </c>
      <c r="B31" s="284" t="s">
        <v>5587</v>
      </c>
      <c r="C31" s="284" t="s">
        <v>5588</v>
      </c>
      <c r="D31" s="284" t="s">
        <v>32</v>
      </c>
      <c r="E31" s="285" t="s">
        <v>5589</v>
      </c>
    </row>
    <row r="32" spans="1:9" ht="31.5" x14ac:dyDescent="0.15">
      <c r="A32" s="286" t="s">
        <v>2013</v>
      </c>
      <c r="B32" s="286" t="s">
        <v>2063</v>
      </c>
      <c r="C32" s="286" t="s">
        <v>2099</v>
      </c>
      <c r="D32" s="286" t="s">
        <v>32</v>
      </c>
      <c r="E32" s="287" t="s">
        <v>2028</v>
      </c>
    </row>
    <row r="33" spans="1:8" ht="21" x14ac:dyDescent="0.15">
      <c r="A33" s="284" t="s">
        <v>2013</v>
      </c>
      <c r="B33" s="284" t="s">
        <v>2065</v>
      </c>
      <c r="C33" s="284" t="s">
        <v>2100</v>
      </c>
      <c r="D33" s="284" t="s">
        <v>32</v>
      </c>
      <c r="E33" s="285" t="s">
        <v>2029</v>
      </c>
    </row>
    <row r="34" spans="1:8" ht="21" x14ac:dyDescent="0.15">
      <c r="A34" s="286" t="s">
        <v>2013</v>
      </c>
      <c r="B34" s="286" t="s">
        <v>2066</v>
      </c>
      <c r="C34" s="286" t="s">
        <v>2101</v>
      </c>
      <c r="D34" s="286" t="s">
        <v>32</v>
      </c>
      <c r="E34" s="287" t="s">
        <v>2030</v>
      </c>
    </row>
    <row r="35" spans="1:8" ht="21" x14ac:dyDescent="0.15">
      <c r="A35" s="284" t="s">
        <v>2013</v>
      </c>
      <c r="B35" s="284" t="s">
        <v>2067</v>
      </c>
      <c r="C35" s="284" t="s">
        <v>2102</v>
      </c>
      <c r="D35" s="284" t="s">
        <v>32</v>
      </c>
      <c r="E35" s="285" t="s">
        <v>2031</v>
      </c>
      <c r="F35" s="4"/>
    </row>
    <row r="36" spans="1:8" x14ac:dyDescent="0.15">
      <c r="A36" s="286" t="s">
        <v>2013</v>
      </c>
      <c r="B36" s="286" t="s">
        <v>2070</v>
      </c>
      <c r="C36" s="286" t="s">
        <v>2104</v>
      </c>
      <c r="D36" s="286" t="s">
        <v>32</v>
      </c>
      <c r="E36" s="287" t="s">
        <v>2034</v>
      </c>
      <c r="F36" s="4"/>
    </row>
    <row r="37" spans="1:8" s="20" customFormat="1" ht="21" x14ac:dyDescent="0.15">
      <c r="A37" s="284" t="s">
        <v>2013</v>
      </c>
      <c r="B37" s="284" t="s">
        <v>2071</v>
      </c>
      <c r="C37" s="284" t="s">
        <v>2105</v>
      </c>
      <c r="D37" s="284" t="s">
        <v>32</v>
      </c>
      <c r="E37" s="285" t="s">
        <v>2035</v>
      </c>
      <c r="F37" s="21"/>
      <c r="G37" s="21"/>
      <c r="H37" s="21"/>
    </row>
    <row r="38" spans="1:8" s="20" customFormat="1" ht="11.25" x14ac:dyDescent="0.15">
      <c r="A38" s="286" t="s">
        <v>2013</v>
      </c>
      <c r="B38" s="286" t="s">
        <v>5590</v>
      </c>
      <c r="C38" s="286" t="s">
        <v>5591</v>
      </c>
      <c r="D38" s="286" t="s">
        <v>32</v>
      </c>
      <c r="E38" s="287" t="s">
        <v>5592</v>
      </c>
      <c r="F38" s="21"/>
      <c r="G38" s="21"/>
      <c r="H38" s="21"/>
    </row>
    <row r="39" spans="1:8" s="20" customFormat="1" ht="21" x14ac:dyDescent="0.15">
      <c r="A39" s="284" t="s">
        <v>2013</v>
      </c>
      <c r="B39" s="284" t="s">
        <v>2072</v>
      </c>
      <c r="C39" s="284" t="s">
        <v>2106</v>
      </c>
      <c r="D39" s="284" t="s">
        <v>32</v>
      </c>
      <c r="E39" s="285" t="s">
        <v>2036</v>
      </c>
      <c r="F39" s="21"/>
      <c r="G39" s="21"/>
      <c r="H39" s="21"/>
    </row>
    <row r="40" spans="1:8" s="20" customFormat="1" ht="21" x14ac:dyDescent="0.15">
      <c r="A40" s="286" t="s">
        <v>2013</v>
      </c>
      <c r="B40" s="286" t="s">
        <v>2073</v>
      </c>
      <c r="C40" s="286" t="s">
        <v>2107</v>
      </c>
      <c r="D40" s="286" t="s">
        <v>32</v>
      </c>
      <c r="E40" s="287" t="s">
        <v>2037</v>
      </c>
      <c r="F40" s="21"/>
      <c r="G40" s="21"/>
      <c r="H40" s="21"/>
    </row>
    <row r="41" spans="1:8" s="20" customFormat="1" ht="31.5" x14ac:dyDescent="0.15">
      <c r="A41" s="284" t="s">
        <v>2013</v>
      </c>
      <c r="B41" s="284" t="s">
        <v>2069</v>
      </c>
      <c r="C41" s="284" t="s">
        <v>2103</v>
      </c>
      <c r="D41" s="284" t="s">
        <v>32</v>
      </c>
      <c r="E41" s="285" t="s">
        <v>2033</v>
      </c>
      <c r="F41" s="21"/>
      <c r="G41" s="21"/>
      <c r="H41" s="21"/>
    </row>
    <row r="42" spans="1:8" s="20" customFormat="1" ht="31.5" x14ac:dyDescent="0.15">
      <c r="A42" s="286" t="s">
        <v>2013</v>
      </c>
      <c r="B42" s="286" t="s">
        <v>2074</v>
      </c>
      <c r="C42" s="286" t="s">
        <v>2108</v>
      </c>
      <c r="D42" s="286" t="s">
        <v>32</v>
      </c>
      <c r="E42" s="287" t="s">
        <v>2039</v>
      </c>
      <c r="F42" s="21"/>
      <c r="G42" s="21"/>
      <c r="H42" s="21"/>
    </row>
    <row r="43" spans="1:8" ht="42" x14ac:dyDescent="0.15">
      <c r="A43" s="284" t="s">
        <v>2013</v>
      </c>
      <c r="B43" s="284" t="s">
        <v>5593</v>
      </c>
      <c r="C43" s="284" t="s">
        <v>5594</v>
      </c>
      <c r="D43" s="284" t="s">
        <v>139</v>
      </c>
      <c r="E43" s="285" t="s">
        <v>2021</v>
      </c>
      <c r="F43" s="22"/>
      <c r="G43" s="23"/>
      <c r="H43" s="23"/>
    </row>
    <row r="44" spans="1:8" ht="21" x14ac:dyDescent="0.15">
      <c r="A44" s="286" t="s">
        <v>2013</v>
      </c>
      <c r="B44" s="286" t="s">
        <v>2051</v>
      </c>
      <c r="C44" s="286" t="s">
        <v>2089</v>
      </c>
      <c r="D44" s="286" t="s">
        <v>33</v>
      </c>
      <c r="E44" s="287" t="s">
        <v>2016</v>
      </c>
      <c r="F44" s="22"/>
      <c r="G44" s="23"/>
      <c r="H44" s="23"/>
    </row>
    <row r="45" spans="1:8" ht="21" x14ac:dyDescent="0.15">
      <c r="A45" s="284" t="s">
        <v>2013</v>
      </c>
      <c r="B45" s="284" t="s">
        <v>2064</v>
      </c>
      <c r="C45" s="284" t="s">
        <v>5595</v>
      </c>
      <c r="D45" s="284" t="s">
        <v>139</v>
      </c>
      <c r="E45" s="285" t="s">
        <v>2018</v>
      </c>
      <c r="F45" s="22"/>
      <c r="G45" s="23"/>
      <c r="H45" s="23"/>
    </row>
    <row r="46" spans="1:8" ht="21" x14ac:dyDescent="0.15">
      <c r="A46" s="286" t="s">
        <v>2013</v>
      </c>
      <c r="B46" s="286" t="s">
        <v>2053</v>
      </c>
      <c r="C46" s="286" t="s">
        <v>2091</v>
      </c>
      <c r="D46" s="286" t="s">
        <v>139</v>
      </c>
      <c r="E46" s="287" t="s">
        <v>2018</v>
      </c>
      <c r="F46" s="22"/>
      <c r="G46" s="23"/>
      <c r="H46" s="23"/>
    </row>
    <row r="47" spans="1:8" ht="21" x14ac:dyDescent="0.15">
      <c r="A47" s="284" t="s">
        <v>2013</v>
      </c>
      <c r="B47" s="284" t="s">
        <v>2075</v>
      </c>
      <c r="C47" s="284" t="s">
        <v>5596</v>
      </c>
      <c r="D47" s="284" t="s">
        <v>45</v>
      </c>
      <c r="E47" s="285" t="s">
        <v>2040</v>
      </c>
      <c r="F47" s="22"/>
      <c r="G47" s="23"/>
      <c r="H47" s="23"/>
    </row>
    <row r="48" spans="1:8" ht="21" x14ac:dyDescent="0.15">
      <c r="A48" s="286" t="s">
        <v>2013</v>
      </c>
      <c r="B48" s="286" t="s">
        <v>2068</v>
      </c>
      <c r="C48" s="286" t="s">
        <v>5597</v>
      </c>
      <c r="D48" s="286" t="s">
        <v>45</v>
      </c>
      <c r="E48" s="287" t="s">
        <v>2032</v>
      </c>
      <c r="F48" s="22"/>
      <c r="G48" s="23"/>
      <c r="H48" s="23"/>
    </row>
    <row r="49" spans="1:8" ht="21" x14ac:dyDescent="0.15">
      <c r="A49" s="284" t="s">
        <v>2013</v>
      </c>
      <c r="B49" s="284" t="s">
        <v>2052</v>
      </c>
      <c r="C49" s="284" t="s">
        <v>2090</v>
      </c>
      <c r="D49" s="284" t="s">
        <v>33</v>
      </c>
      <c r="E49" s="285" t="s">
        <v>2017</v>
      </c>
      <c r="F49" s="22"/>
      <c r="G49" s="23"/>
      <c r="H49" s="23"/>
    </row>
    <row r="50" spans="1:8" ht="42" x14ac:dyDescent="0.15">
      <c r="A50" s="286" t="s">
        <v>2013</v>
      </c>
      <c r="B50" s="286" t="s">
        <v>5598</v>
      </c>
      <c r="C50" s="286" t="s">
        <v>5599</v>
      </c>
      <c r="D50" s="286" t="s">
        <v>32</v>
      </c>
      <c r="E50" s="287" t="s">
        <v>5600</v>
      </c>
      <c r="F50" s="22"/>
      <c r="G50" s="23"/>
      <c r="H50" s="23"/>
    </row>
    <row r="51" spans="1:8" ht="21" x14ac:dyDescent="0.15">
      <c r="A51" s="284" t="s">
        <v>2013</v>
      </c>
      <c r="B51" s="284" t="s">
        <v>2076</v>
      </c>
      <c r="C51" s="284" t="s">
        <v>2109</v>
      </c>
      <c r="D51" s="284" t="s">
        <v>32</v>
      </c>
      <c r="E51" s="285" t="s">
        <v>2041</v>
      </c>
      <c r="F51" s="5"/>
    </row>
    <row r="52" spans="1:8" ht="31.5" x14ac:dyDescent="0.15">
      <c r="A52" s="286" t="s">
        <v>2013</v>
      </c>
      <c r="B52" s="286" t="s">
        <v>2077</v>
      </c>
      <c r="C52" s="286" t="s">
        <v>2110</v>
      </c>
      <c r="D52" s="286" t="s">
        <v>32</v>
      </c>
      <c r="E52" s="287" t="s">
        <v>5601</v>
      </c>
      <c r="F52" s="16"/>
    </row>
    <row r="53" spans="1:8" ht="31.5" x14ac:dyDescent="0.15">
      <c r="A53" s="284" t="s">
        <v>2013</v>
      </c>
      <c r="B53" s="284" t="s">
        <v>2078</v>
      </c>
      <c r="C53" s="284" t="s">
        <v>2111</v>
      </c>
      <c r="D53" s="284" t="s">
        <v>32</v>
      </c>
      <c r="E53" s="285" t="s">
        <v>2042</v>
      </c>
    </row>
    <row r="54" spans="1:8" ht="21" x14ac:dyDescent="0.15">
      <c r="A54" s="286" t="s">
        <v>2013</v>
      </c>
      <c r="B54" s="286" t="s">
        <v>5602</v>
      </c>
      <c r="C54" s="286" t="s">
        <v>5603</v>
      </c>
      <c r="D54" s="286" t="s">
        <v>32</v>
      </c>
      <c r="E54" s="287" t="s">
        <v>5604</v>
      </c>
    </row>
    <row r="55" spans="1:8" ht="42" x14ac:dyDescent="0.15">
      <c r="A55" s="284" t="s">
        <v>2013</v>
      </c>
      <c r="B55" s="284" t="s">
        <v>2079</v>
      </c>
      <c r="C55" s="284" t="s">
        <v>2112</v>
      </c>
      <c r="D55" s="284" t="s">
        <v>32</v>
      </c>
      <c r="E55" s="285" t="s">
        <v>2043</v>
      </c>
    </row>
    <row r="56" spans="1:8" ht="21" x14ac:dyDescent="0.15">
      <c r="A56" s="286" t="s">
        <v>2013</v>
      </c>
      <c r="B56" s="286" t="s">
        <v>2080</v>
      </c>
      <c r="C56" s="286" t="s">
        <v>2113</v>
      </c>
      <c r="D56" s="286" t="s">
        <v>32</v>
      </c>
      <c r="E56" s="287" t="s">
        <v>2044</v>
      </c>
    </row>
    <row r="57" spans="1:8" ht="21" x14ac:dyDescent="0.15">
      <c r="A57" s="284" t="s">
        <v>2013</v>
      </c>
      <c r="B57" s="284" t="s">
        <v>2081</v>
      </c>
      <c r="C57" s="284" t="s">
        <v>2114</v>
      </c>
      <c r="D57" s="284" t="s">
        <v>32</v>
      </c>
      <c r="E57" s="285" t="s">
        <v>2045</v>
      </c>
    </row>
    <row r="58" spans="1:8" x14ac:dyDescent="0.15">
      <c r="A58" s="286" t="s">
        <v>2013</v>
      </c>
      <c r="B58" s="286" t="s">
        <v>5605</v>
      </c>
      <c r="C58" s="286" t="s">
        <v>5606</v>
      </c>
      <c r="D58" s="286" t="s">
        <v>32</v>
      </c>
      <c r="E58" s="287" t="s">
        <v>5607</v>
      </c>
      <c r="F58" s="16"/>
    </row>
    <row r="59" spans="1:8" ht="31.5" x14ac:dyDescent="0.15">
      <c r="A59" s="284" t="s">
        <v>2013</v>
      </c>
      <c r="B59" s="284" t="s">
        <v>2083</v>
      </c>
      <c r="C59" s="284" t="s">
        <v>2115</v>
      </c>
      <c r="D59" s="284" t="s">
        <v>32</v>
      </c>
      <c r="E59" s="285" t="s">
        <v>2047</v>
      </c>
      <c r="F59" s="16"/>
    </row>
    <row r="60" spans="1:8" ht="42" x14ac:dyDescent="0.15">
      <c r="A60" s="286" t="s">
        <v>2013</v>
      </c>
      <c r="B60" s="286" t="s">
        <v>5608</v>
      </c>
      <c r="C60" s="286" t="s">
        <v>5609</v>
      </c>
      <c r="D60" s="286" t="s">
        <v>32</v>
      </c>
      <c r="E60" s="287" t="s">
        <v>5610</v>
      </c>
    </row>
    <row r="61" spans="1:8" ht="42" x14ac:dyDescent="0.15">
      <c r="A61" s="284" t="s">
        <v>2013</v>
      </c>
      <c r="B61" s="284" t="s">
        <v>5611</v>
      </c>
      <c r="C61" s="284" t="s">
        <v>5612</v>
      </c>
      <c r="D61" s="284" t="s">
        <v>32</v>
      </c>
      <c r="E61" s="285" t="s">
        <v>5613</v>
      </c>
    </row>
    <row r="62" spans="1:8" x14ac:dyDescent="0.15">
      <c r="A62" s="286" t="s">
        <v>2013</v>
      </c>
      <c r="B62" s="286" t="s">
        <v>5614</v>
      </c>
      <c r="C62" s="286" t="s">
        <v>5615</v>
      </c>
      <c r="D62" s="286" t="s">
        <v>32</v>
      </c>
      <c r="E62" s="287" t="s">
        <v>5616</v>
      </c>
    </row>
    <row r="63" spans="1:8" ht="21" x14ac:dyDescent="0.15">
      <c r="A63" s="284" t="s">
        <v>2013</v>
      </c>
      <c r="B63" s="284" t="s">
        <v>5617</v>
      </c>
      <c r="C63" s="284" t="s">
        <v>5618</v>
      </c>
      <c r="D63" s="284" t="s">
        <v>32</v>
      </c>
      <c r="E63" s="285" t="s">
        <v>5619</v>
      </c>
    </row>
    <row r="64" spans="1:8" ht="21" x14ac:dyDescent="0.15">
      <c r="A64" s="286" t="s">
        <v>2013</v>
      </c>
      <c r="B64" s="286" t="s">
        <v>2084</v>
      </c>
      <c r="C64" s="286" t="s">
        <v>2116</v>
      </c>
      <c r="D64" s="286" t="s">
        <v>32</v>
      </c>
      <c r="E64" s="287" t="s">
        <v>2048</v>
      </c>
    </row>
    <row r="65" spans="1:6" ht="21" x14ac:dyDescent="0.15">
      <c r="A65" s="284" t="s">
        <v>2013</v>
      </c>
      <c r="B65" s="284" t="s">
        <v>2086</v>
      </c>
      <c r="C65" s="284" t="s">
        <v>2117</v>
      </c>
      <c r="D65" s="284" t="s">
        <v>32</v>
      </c>
      <c r="E65" s="285" t="s">
        <v>2038</v>
      </c>
      <c r="F65" s="5"/>
    </row>
    <row r="66" spans="1:6" ht="21" x14ac:dyDescent="0.15">
      <c r="A66" s="286" t="s">
        <v>2013</v>
      </c>
      <c r="B66" s="286" t="s">
        <v>2087</v>
      </c>
      <c r="C66" s="286" t="s">
        <v>2118</v>
      </c>
      <c r="D66" s="286" t="s">
        <v>32</v>
      </c>
      <c r="E66" s="287" t="s">
        <v>2049</v>
      </c>
    </row>
    <row r="67" spans="1:6" ht="21" x14ac:dyDescent="0.15">
      <c r="A67" s="284" t="s">
        <v>2013</v>
      </c>
      <c r="B67" s="284" t="s">
        <v>2056</v>
      </c>
      <c r="C67" s="284" t="s">
        <v>2093</v>
      </c>
      <c r="D67" s="284" t="s">
        <v>139</v>
      </c>
      <c r="E67" s="285" t="s">
        <v>2022</v>
      </c>
    </row>
    <row r="68" spans="1:6" ht="21" x14ac:dyDescent="0.15">
      <c r="A68" s="286" t="s">
        <v>2013</v>
      </c>
      <c r="B68" s="286" t="s">
        <v>2057</v>
      </c>
      <c r="C68" s="286" t="s">
        <v>5620</v>
      </c>
      <c r="D68" s="286" t="s">
        <v>33</v>
      </c>
      <c r="E68" s="287" t="s">
        <v>2023</v>
      </c>
    </row>
    <row r="69" spans="1:6" x14ac:dyDescent="0.15">
      <c r="A69" s="284" t="s">
        <v>2013</v>
      </c>
      <c r="B69" s="284" t="s">
        <v>2055</v>
      </c>
      <c r="C69" s="284" t="s">
        <v>2092</v>
      </c>
      <c r="D69" s="284" t="s">
        <v>623</v>
      </c>
      <c r="E69" s="285" t="s">
        <v>2020</v>
      </c>
    </row>
    <row r="70" spans="1:6" ht="31.5" x14ac:dyDescent="0.15">
      <c r="A70" s="286" t="s">
        <v>2013</v>
      </c>
      <c r="B70" s="286" t="s">
        <v>2054</v>
      </c>
      <c r="C70" s="286" t="s">
        <v>5621</v>
      </c>
      <c r="D70" s="286" t="s">
        <v>33</v>
      </c>
      <c r="E70" s="287" t="s">
        <v>2019</v>
      </c>
    </row>
    <row r="71" spans="1:6" ht="31.5" x14ac:dyDescent="0.15">
      <c r="A71" s="284" t="s">
        <v>2013</v>
      </c>
      <c r="B71" s="284" t="s">
        <v>2085</v>
      </c>
      <c r="C71" s="284" t="s">
        <v>5622</v>
      </c>
      <c r="D71" s="284" t="s">
        <v>139</v>
      </c>
      <c r="E71" s="285" t="s">
        <v>5623</v>
      </c>
    </row>
    <row r="72" spans="1:6" ht="21" x14ac:dyDescent="0.15">
      <c r="A72" s="286" t="s">
        <v>2013</v>
      </c>
      <c r="B72" s="286" t="s">
        <v>2082</v>
      </c>
      <c r="C72" s="286" t="s">
        <v>5624</v>
      </c>
      <c r="D72" s="286" t="s">
        <v>45</v>
      </c>
      <c r="E72" s="287" t="s">
        <v>2046</v>
      </c>
    </row>
    <row r="73" spans="1:6" ht="21" x14ac:dyDescent="0.15">
      <c r="A73" s="284" t="s">
        <v>2014</v>
      </c>
      <c r="B73" s="288">
        <v>312051</v>
      </c>
      <c r="C73" s="284" t="s">
        <v>5625</v>
      </c>
      <c r="D73" s="289">
        <v>4020</v>
      </c>
      <c r="E73" s="285" t="s">
        <v>5626</v>
      </c>
    </row>
    <row r="74" spans="1:6" x14ac:dyDescent="0.25">
      <c r="A74" s="46" t="s">
        <v>24</v>
      </c>
      <c r="B74" s="46">
        <f>SUBTOTAL(103,TabelaPVS2.1267[Številka projekta])</f>
        <v>51</v>
      </c>
      <c r="C74" s="27"/>
      <c r="D74" s="27"/>
      <c r="E74" s="43"/>
    </row>
    <row r="75" spans="1:6" ht="13.5" thickBot="1" x14ac:dyDescent="0.3">
      <c r="A75" s="59" t="s">
        <v>15</v>
      </c>
      <c r="B75" s="59"/>
      <c r="C75" s="59"/>
      <c r="D75" s="10"/>
      <c r="E75" s="4"/>
    </row>
    <row r="76" spans="1:6" ht="13.5" thickBot="1" x14ac:dyDescent="0.3">
      <c r="A76" s="66" t="s">
        <v>16</v>
      </c>
      <c r="B76" s="67" t="s">
        <v>17</v>
      </c>
      <c r="C76" s="67" t="s">
        <v>18</v>
      </c>
      <c r="D76" s="94" t="s">
        <v>2694</v>
      </c>
    </row>
    <row r="77" spans="1:6" x14ac:dyDescent="0.25">
      <c r="A77" s="45"/>
      <c r="B77" s="42"/>
      <c r="C77" s="32"/>
      <c r="D77" s="87"/>
    </row>
    <row r="78" spans="1:6" x14ac:dyDescent="0.25">
      <c r="A78" s="45"/>
      <c r="B78" s="42"/>
      <c r="C78" s="32"/>
      <c r="D78" s="87"/>
    </row>
    <row r="79" spans="1:6" x14ac:dyDescent="0.25">
      <c r="A79" s="45"/>
      <c r="B79" s="42"/>
      <c r="C79" s="32"/>
      <c r="D79" s="87"/>
    </row>
    <row r="80" spans="1:6" x14ac:dyDescent="0.25">
      <c r="A80" s="33" t="s">
        <v>24</v>
      </c>
      <c r="B80" s="44">
        <f>SUBTOTAL(109,TabelaPVS2.2263[Strani])</f>
        <v>0</v>
      </c>
      <c r="C80" s="44">
        <f>SUBTOTAL(103,TabelaPVS2.2263[Naslov])</f>
        <v>0</v>
      </c>
      <c r="D80" s="86"/>
    </row>
    <row r="81" spans="1:5" x14ac:dyDescent="0.25">
      <c r="A81" s="4"/>
      <c r="B81" s="4"/>
      <c r="C81" s="18"/>
      <c r="D81" s="4"/>
      <c r="E81" s="4"/>
    </row>
    <row r="82" spans="1:5" ht="13.5" thickBot="1" x14ac:dyDescent="0.3">
      <c r="A82" s="59" t="s">
        <v>19</v>
      </c>
      <c r="B82" s="59"/>
      <c r="C82" s="59"/>
      <c r="D82" s="21"/>
      <c r="E82" s="21"/>
    </row>
    <row r="83" spans="1:5" ht="13.5" thickBot="1" x14ac:dyDescent="0.3">
      <c r="A83" s="69" t="s">
        <v>16</v>
      </c>
      <c r="B83" s="70" t="s">
        <v>17</v>
      </c>
      <c r="C83" s="70" t="s">
        <v>18</v>
      </c>
      <c r="D83" s="95" t="s">
        <v>2694</v>
      </c>
      <c r="E83" s="21"/>
    </row>
    <row r="84" spans="1:5" x14ac:dyDescent="0.25">
      <c r="A84" s="5"/>
      <c r="B84" s="37"/>
      <c r="C84" s="8"/>
      <c r="D84" s="90"/>
      <c r="E84" s="21"/>
    </row>
    <row r="85" spans="1:5" x14ac:dyDescent="0.25">
      <c r="A85" s="5"/>
      <c r="B85" s="37"/>
      <c r="C85" s="8"/>
      <c r="D85" s="90"/>
      <c r="E85" s="21"/>
    </row>
    <row r="86" spans="1:5" x14ac:dyDescent="0.25">
      <c r="A86" s="5"/>
      <c r="B86" s="37"/>
      <c r="C86" s="8"/>
      <c r="D86" s="90"/>
      <c r="E86" s="21"/>
    </row>
    <row r="87" spans="1:5" x14ac:dyDescent="0.2">
      <c r="A87" s="25" t="s">
        <v>24</v>
      </c>
      <c r="B87" s="43">
        <f>SUBTOTAL(109,TabelaPVS2.3264[Strani])</f>
        <v>0</v>
      </c>
      <c r="C87" s="43">
        <f>SUBTOTAL(103,TabelaPVS2.3264[Naslov])</f>
        <v>0</v>
      </c>
      <c r="D87" s="89"/>
      <c r="E87" s="21"/>
    </row>
    <row r="88" spans="1:5" x14ac:dyDescent="0.25">
      <c r="A88" s="19"/>
      <c r="B88" s="20"/>
      <c r="C88" s="19"/>
      <c r="D88" s="21"/>
      <c r="E88" s="21"/>
    </row>
    <row r="89" spans="1:5" x14ac:dyDescent="0.25">
      <c r="A89" s="10" t="s">
        <v>59</v>
      </c>
      <c r="B89" s="20"/>
      <c r="C89" s="19"/>
      <c r="D89" s="21"/>
      <c r="E89" s="21"/>
    </row>
    <row r="90" spans="1:5" ht="13.5" thickBot="1" x14ac:dyDescent="0.3">
      <c r="A90" s="59" t="s">
        <v>60</v>
      </c>
      <c r="B90" s="59"/>
      <c r="C90" s="59"/>
      <c r="D90" s="22"/>
      <c r="E90" s="22"/>
    </row>
    <row r="91" spans="1:5" ht="13.5" thickBot="1" x14ac:dyDescent="0.3">
      <c r="A91" s="66" t="s">
        <v>16</v>
      </c>
      <c r="B91" s="67" t="s">
        <v>17</v>
      </c>
      <c r="C91" s="67" t="s">
        <v>18</v>
      </c>
      <c r="D91" s="94" t="s">
        <v>2694</v>
      </c>
      <c r="E91" s="22"/>
    </row>
    <row r="92" spans="1:5" ht="48" x14ac:dyDescent="0.25">
      <c r="A92" s="45" t="s">
        <v>2119</v>
      </c>
      <c r="B92" s="42">
        <v>31</v>
      </c>
      <c r="C92" s="32" t="s">
        <v>2120</v>
      </c>
      <c r="D92" s="90" t="s">
        <v>5627</v>
      </c>
      <c r="E92" s="22"/>
    </row>
    <row r="93" spans="1:5" ht="48" x14ac:dyDescent="0.25">
      <c r="A93" s="45" t="s">
        <v>2121</v>
      </c>
      <c r="B93" s="42">
        <v>54</v>
      </c>
      <c r="C93" s="32" t="s">
        <v>2122</v>
      </c>
      <c r="D93" s="90" t="s">
        <v>5627</v>
      </c>
      <c r="E93" s="22"/>
    </row>
    <row r="94" spans="1:5" ht="60" x14ac:dyDescent="0.25">
      <c r="A94" s="45" t="s">
        <v>2123</v>
      </c>
      <c r="B94" s="42">
        <v>10</v>
      </c>
      <c r="C94" s="32" t="s">
        <v>2124</v>
      </c>
      <c r="D94" s="90" t="s">
        <v>5627</v>
      </c>
      <c r="E94" s="22"/>
    </row>
    <row r="95" spans="1:5" x14ac:dyDescent="0.2">
      <c r="A95" s="25" t="s">
        <v>24</v>
      </c>
      <c r="B95" s="43">
        <f>SUBTOTAL(109,TabelaPVS3.1265[Strani])</f>
        <v>95</v>
      </c>
      <c r="C95" s="43">
        <f>SUBTOTAL(103,TabelaPVS3.1265[Naslov])</f>
        <v>3</v>
      </c>
      <c r="D95" s="89"/>
      <c r="E95" s="22"/>
    </row>
    <row r="96" spans="1:5" x14ac:dyDescent="0.25">
      <c r="A96" s="25"/>
      <c r="B96" s="43"/>
      <c r="C96" s="43"/>
      <c r="D96" s="22"/>
      <c r="E96" s="22"/>
    </row>
    <row r="97" spans="1:5" ht="13.5" thickBot="1" x14ac:dyDescent="0.3">
      <c r="A97" s="58" t="s">
        <v>324</v>
      </c>
      <c r="B97" s="58"/>
      <c r="C97" s="58"/>
      <c r="D97" s="58"/>
      <c r="E97" s="5"/>
    </row>
    <row r="98" spans="1:5" ht="13.5" thickBot="1" x14ac:dyDescent="0.3">
      <c r="A98" s="66" t="s">
        <v>16</v>
      </c>
      <c r="B98" s="67" t="s">
        <v>17</v>
      </c>
      <c r="C98" s="67" t="s">
        <v>18</v>
      </c>
      <c r="D98" s="94" t="s">
        <v>2694</v>
      </c>
      <c r="E98" s="16"/>
    </row>
    <row r="99" spans="1:5" x14ac:dyDescent="0.25">
      <c r="A99" s="45"/>
      <c r="B99" s="42"/>
      <c r="C99" s="32"/>
      <c r="D99" s="90"/>
      <c r="E99" s="16"/>
    </row>
    <row r="100" spans="1:5" x14ac:dyDescent="0.25">
      <c r="A100" s="45"/>
      <c r="B100" s="42"/>
      <c r="C100" s="32"/>
      <c r="D100" s="90"/>
      <c r="E100" s="16"/>
    </row>
    <row r="101" spans="1:5" x14ac:dyDescent="0.25">
      <c r="A101" s="45"/>
      <c r="B101" s="42"/>
      <c r="C101" s="32"/>
      <c r="D101" s="90"/>
      <c r="E101" s="16"/>
    </row>
    <row r="102" spans="1:5" x14ac:dyDescent="0.2">
      <c r="A102" s="25" t="s">
        <v>24</v>
      </c>
      <c r="B102" s="43">
        <f>SUBTOTAL(109,TabelaPVS3.2269[Strani])</f>
        <v>0</v>
      </c>
      <c r="C102" s="43">
        <f>SUBTOTAL(103,TabelaPVS3.2269[Naslov])</f>
        <v>0</v>
      </c>
      <c r="D102" s="89"/>
      <c r="E102" s="16"/>
    </row>
    <row r="103" spans="1:5" x14ac:dyDescent="0.25">
      <c r="A103" s="4"/>
      <c r="B103" s="4"/>
      <c r="C103" s="8"/>
      <c r="D103" s="5"/>
      <c r="E103" s="5"/>
    </row>
    <row r="104" spans="1:5" ht="13.5" thickBot="1" x14ac:dyDescent="0.3">
      <c r="A104" s="60" t="s">
        <v>215</v>
      </c>
      <c r="B104" s="60"/>
      <c r="C104" s="60"/>
      <c r="D104" s="60"/>
      <c r="E104" s="16"/>
    </row>
    <row r="105" spans="1:5" ht="13.5" thickBot="1" x14ac:dyDescent="0.3">
      <c r="A105" s="67" t="s">
        <v>22</v>
      </c>
      <c r="B105" s="67" t="s">
        <v>65</v>
      </c>
      <c r="C105" s="66" t="s">
        <v>2797</v>
      </c>
      <c r="D105" s="93" t="s">
        <v>2694</v>
      </c>
    </row>
    <row r="106" spans="1:5" x14ac:dyDescent="0.25">
      <c r="A106" s="45"/>
      <c r="B106" s="32" t="s">
        <v>2010</v>
      </c>
      <c r="C106" s="42"/>
      <c r="D106" s="90"/>
    </row>
    <row r="107" spans="1:5" ht="24" x14ac:dyDescent="0.25">
      <c r="A107" s="45"/>
      <c r="B107" s="32" t="s">
        <v>2125</v>
      </c>
      <c r="C107" s="42"/>
      <c r="D107" s="90"/>
    </row>
    <row r="108" spans="1:5" x14ac:dyDescent="0.25">
      <c r="A108" s="45"/>
      <c r="B108" s="32"/>
      <c r="C108" s="42"/>
      <c r="D108" s="90"/>
    </row>
    <row r="109" spans="1:5" x14ac:dyDescent="0.25">
      <c r="A109" s="30" t="s">
        <v>24</v>
      </c>
      <c r="B109" s="30">
        <f>SUBTOTAL(103,TabelaPVS4266[TDT])</f>
        <v>2</v>
      </c>
      <c r="C109" s="30"/>
      <c r="D109" s="101"/>
    </row>
    <row r="110" spans="1:5" x14ac:dyDescent="0.25">
      <c r="A110" s="25"/>
      <c r="B110" s="27"/>
      <c r="C110" s="28"/>
      <c r="D110" s="29"/>
    </row>
  </sheetData>
  <mergeCells count="15">
    <mergeCell ref="G18:H18"/>
    <mergeCell ref="A19:B19"/>
    <mergeCell ref="A20:B20"/>
    <mergeCell ref="A6:B6"/>
    <mergeCell ref="A7:B7"/>
    <mergeCell ref="A8:B8"/>
    <mergeCell ref="A10:C10"/>
    <mergeCell ref="C11:E11"/>
    <mergeCell ref="G12:H12"/>
    <mergeCell ref="A5:B5"/>
    <mergeCell ref="C1:E1"/>
    <mergeCell ref="A2:B2"/>
    <mergeCell ref="C2:E2"/>
    <mergeCell ref="A3:B3"/>
    <mergeCell ref="A4:B4"/>
  </mergeCells>
  <phoneticPr fontId="24" type="noConversion"/>
  <dataValidations count="7">
    <dataValidation type="list" allowBlank="1" showInputMessage="1" promptTitle="Izberi iz seznama" prompt="Iz spodnjega seznama izberi tujo organizacijo kateri pripada TDT" sqref="A14:A16" xr:uid="{621793A5-B597-48ED-9728-0B042C9B0297}">
      <formula1>Organizacije</formula1>
    </dataValidation>
    <dataValidation type="list" allowBlank="1" showInputMessage="1" showErrorMessage="1" promptTitle="Izberi iz seznama" prompt="Izberi trenutni status članstva znortaj tujega TDT" sqref="D14:D16" xr:uid="{86E89C4E-18A6-4A64-885F-C69AD7A22393}">
      <formula1>Status</formula1>
    </dataValidation>
    <dataValidation allowBlank="1" showInputMessage="1" promptTitle="Vnesi datum" prompt="Vnesi datum zadnje spremembe statusa članstva TDT" sqref="E14:E16" xr:uid="{6310DFC0-DA14-4B4A-90BD-8313DF1586C2}"/>
    <dataValidation allowBlank="1" showInputMessage="1" showErrorMessage="1" promptTitle="Vnesi naslov tujega TDT" prompt="Vnesi originalni naslov tujega TDT" sqref="C14:C16" xr:uid="{F1E3D525-80CB-4C36-BFFD-CA3520CFDA6F}"/>
    <dataValidation allowBlank="1" showInputMessage="1" showErrorMessage="1" promptTitle="Vnesi oznako" prompt="Vnesi oznako Evropskega, mednarodnega ali Slovenskega TC, SC ali WG" sqref="B106:B108" xr:uid="{BE98728E-6DCD-4FEE-8A17-C86819F3F150}"/>
    <dataValidation allowBlank="1" showInputMessage="1" showErrorMessage="1" promptTitle="Vnesi ime " prompt="Vpiši ime in priimek strokovnjaka oziroma TS" sqref="A106:A108" xr:uid="{566ACDD6-E6C4-4516-A191-BE367493EA3B}"/>
    <dataValidation allowBlank="1" showInputMessage="1" showErrorMessage="1" promptTitle="Vnesi ime TDT" prompt="Vnesi celotno ime tujega TDT" sqref="C106:C108" xr:uid="{8B0D5525-9CA8-488C-9BF9-7931D9D79501}"/>
  </dataValidations>
  <pageMargins left="0.25" right="0.25" top="0.25" bottom="0.25" header="0.5" footer="0.5"/>
  <pageSetup paperSize="9" orientation="landscape" r:id="rId1"/>
  <headerFooter alignWithMargins="0">
    <oddFooter>&amp;L&amp;C&amp;R</oddFooter>
  </headerFooter>
  <drawing r:id="rId2"/>
  <tableParts count="7">
    <tablePart r:id="rId3"/>
    <tablePart r:id="rId4"/>
    <tablePart r:id="rId5"/>
    <tablePart r:id="rId6"/>
    <tablePart r:id="rId7"/>
    <tablePart r:id="rId8"/>
    <tablePart r:id="rId9"/>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63EB7-DAB9-484D-B860-29B9F76AFD10}">
  <sheetPr>
    <outlinePr summaryBelow="0" summaryRight="0"/>
  </sheetPr>
  <dimension ref="A1:M88"/>
  <sheetViews>
    <sheetView showGridLines="0" zoomScaleNormal="100" workbookViewId="0">
      <pane ySplit="1" topLeftCell="A68" activePane="bottomLeft" state="frozenSplit"/>
      <selection activeCell="A31" sqref="A31"/>
      <selection pane="bottomLeft" activeCell="A86" sqref="A86:A87"/>
    </sheetView>
  </sheetViews>
  <sheetFormatPr defaultColWidth="9.140625" defaultRowHeight="12.75" x14ac:dyDescent="0.25"/>
  <cols>
    <col min="1" max="1" width="23.140625" style="3" customWidth="1"/>
    <col min="2" max="2" width="18.28515625" style="3" customWidth="1"/>
    <col min="3" max="3" width="38.7109375" style="3" customWidth="1"/>
    <col min="4" max="4" width="14.140625" style="3" bestFit="1" customWidth="1"/>
    <col min="5" max="5" width="43.7109375" style="3" customWidth="1"/>
    <col min="6" max="8" width="11.5703125" style="3" customWidth="1"/>
    <col min="9" max="9" width="3.5703125" style="3" customWidth="1"/>
    <col min="10" max="16384" width="9.140625" style="3"/>
  </cols>
  <sheetData>
    <row r="1" spans="1:13" ht="18.75" customHeight="1" x14ac:dyDescent="0.25">
      <c r="A1" s="1"/>
      <c r="B1" s="2"/>
      <c r="C1" s="306" t="s">
        <v>0</v>
      </c>
      <c r="D1" s="306"/>
      <c r="E1" s="306"/>
      <c r="F1" s="2"/>
      <c r="G1" s="1"/>
      <c r="H1" s="1"/>
    </row>
    <row r="2" spans="1:13" ht="13.5" customHeight="1" x14ac:dyDescent="0.25">
      <c r="A2" s="303" t="s">
        <v>1</v>
      </c>
      <c r="B2" s="303"/>
      <c r="C2" s="307" t="s">
        <v>2126</v>
      </c>
      <c r="D2" s="307"/>
      <c r="E2" s="307"/>
      <c r="F2" s="1"/>
      <c r="G2" s="1"/>
      <c r="H2" s="1"/>
    </row>
    <row r="3" spans="1:13" x14ac:dyDescent="0.25">
      <c r="A3" s="303" t="s">
        <v>2</v>
      </c>
      <c r="B3" s="303"/>
      <c r="C3" s="5" t="s">
        <v>61</v>
      </c>
      <c r="D3" s="5"/>
      <c r="E3" s="5"/>
      <c r="F3" s="5"/>
      <c r="G3" s="1"/>
      <c r="H3" s="1"/>
    </row>
    <row r="4" spans="1:13" x14ac:dyDescent="0.25">
      <c r="A4" s="303" t="s">
        <v>3</v>
      </c>
      <c r="B4" s="303"/>
      <c r="C4" s="5" t="s">
        <v>2127</v>
      </c>
      <c r="D4" s="5"/>
      <c r="E4" s="5"/>
      <c r="F4" s="5"/>
      <c r="G4" s="1"/>
      <c r="H4" s="1"/>
      <c r="J4" s="36"/>
      <c r="K4" s="10"/>
      <c r="L4" s="10"/>
      <c r="M4" s="10"/>
    </row>
    <row r="5" spans="1:13" x14ac:dyDescent="0.25">
      <c r="A5" s="303" t="s">
        <v>4</v>
      </c>
      <c r="B5" s="303"/>
      <c r="C5" s="6">
        <v>8</v>
      </c>
      <c r="D5" s="5"/>
      <c r="E5" s="5"/>
      <c r="F5" s="5"/>
      <c r="G5" s="1"/>
      <c r="H5" s="1"/>
      <c r="J5" s="36"/>
    </row>
    <row r="6" spans="1:13" x14ac:dyDescent="0.25">
      <c r="A6" s="303" t="s">
        <v>5</v>
      </c>
      <c r="B6" s="303"/>
      <c r="C6" s="6">
        <v>11</v>
      </c>
      <c r="D6" s="5"/>
      <c r="E6" s="5"/>
      <c r="F6" s="5"/>
      <c r="G6" s="1"/>
      <c r="H6" s="1"/>
    </row>
    <row r="7" spans="1:13" x14ac:dyDescent="0.25">
      <c r="A7" s="304" t="s">
        <v>62</v>
      </c>
      <c r="B7" s="304"/>
      <c r="C7" s="6"/>
      <c r="D7" s="5"/>
      <c r="E7" s="5"/>
      <c r="F7" s="5"/>
      <c r="G7" s="1"/>
      <c r="H7" s="1"/>
    </row>
    <row r="8" spans="1:13" x14ac:dyDescent="0.25">
      <c r="A8" s="304" t="s">
        <v>23</v>
      </c>
      <c r="B8" s="304"/>
      <c r="C8" s="6"/>
      <c r="D8" s="5"/>
      <c r="E8" s="5"/>
      <c r="F8" s="5"/>
      <c r="G8" s="1"/>
      <c r="H8" s="1"/>
    </row>
    <row r="9" spans="1:13" x14ac:dyDescent="0.25">
      <c r="A9" s="4"/>
      <c r="B9" s="4"/>
      <c r="C9" s="6"/>
      <c r="D9" s="5"/>
      <c r="E9" s="5"/>
      <c r="F9" s="5"/>
      <c r="G9" s="1"/>
      <c r="H9" s="1"/>
    </row>
    <row r="10" spans="1:13" x14ac:dyDescent="0.25">
      <c r="A10" s="305" t="s">
        <v>6</v>
      </c>
      <c r="B10" s="305"/>
      <c r="C10" s="305"/>
      <c r="D10" s="41"/>
      <c r="E10" s="41"/>
      <c r="F10" s="41"/>
      <c r="G10" s="1"/>
      <c r="H10" s="1"/>
    </row>
    <row r="11" spans="1:13" s="10" customFormat="1" ht="27.75" customHeight="1" x14ac:dyDescent="0.25">
      <c r="A11" s="7" t="s">
        <v>7</v>
      </c>
      <c r="B11" s="7"/>
      <c r="C11" s="301" t="s">
        <v>2133</v>
      </c>
      <c r="D11" s="301"/>
      <c r="E11" s="301"/>
      <c r="F11" s="7"/>
      <c r="G11" s="9"/>
      <c r="H11" s="9"/>
    </row>
    <row r="12" spans="1:13" ht="12.75" customHeight="1" x14ac:dyDescent="0.25">
      <c r="A12" s="65" t="s">
        <v>8</v>
      </c>
      <c r="B12" s="24"/>
      <c r="C12" s="24"/>
      <c r="D12" s="24"/>
      <c r="E12" s="24"/>
      <c r="F12" s="24"/>
      <c r="G12" s="299"/>
      <c r="H12" s="299"/>
    </row>
    <row r="13" spans="1:13" s="10" customFormat="1" ht="24" x14ac:dyDescent="0.25">
      <c r="A13" s="79" t="s">
        <v>9</v>
      </c>
      <c r="B13" s="64" t="s">
        <v>63</v>
      </c>
      <c r="C13" s="79" t="s">
        <v>64</v>
      </c>
      <c r="D13" s="68" t="s">
        <v>10</v>
      </c>
      <c r="E13" s="83" t="s">
        <v>30</v>
      </c>
      <c r="F13" s="11"/>
    </row>
    <row r="14" spans="1:13" ht="24" x14ac:dyDescent="0.25">
      <c r="A14" s="80" t="s">
        <v>26</v>
      </c>
      <c r="B14" s="78" t="s">
        <v>2128</v>
      </c>
      <c r="C14" s="62" t="s">
        <v>2129</v>
      </c>
      <c r="D14" s="49" t="s">
        <v>39</v>
      </c>
      <c r="E14" s="84">
        <v>41024</v>
      </c>
      <c r="F14" s="12"/>
    </row>
    <row r="15" spans="1:13" ht="24" x14ac:dyDescent="0.25">
      <c r="A15" s="80" t="s">
        <v>26</v>
      </c>
      <c r="B15" s="73" t="s">
        <v>2130</v>
      </c>
      <c r="C15" s="62" t="s">
        <v>2131</v>
      </c>
      <c r="D15" s="49" t="s">
        <v>39</v>
      </c>
      <c r="E15" s="84">
        <v>40973</v>
      </c>
      <c r="F15" s="12"/>
    </row>
    <row r="16" spans="1:13" ht="24" x14ac:dyDescent="0.25">
      <c r="A16" s="80" t="s">
        <v>27</v>
      </c>
      <c r="B16" s="73" t="s">
        <v>2132</v>
      </c>
      <c r="C16" s="62" t="s">
        <v>2129</v>
      </c>
      <c r="D16" s="49" t="s">
        <v>39</v>
      </c>
      <c r="E16" s="84">
        <v>41905</v>
      </c>
      <c r="F16" s="14"/>
    </row>
    <row r="17" spans="1:9" x14ac:dyDescent="0.25">
      <c r="A17" s="81" t="s">
        <v>24</v>
      </c>
      <c r="B17" s="82">
        <f>SUBTOTAL(103,TabelaPSE1[Oznaka tujega TC, SC])</f>
        <v>3</v>
      </c>
      <c r="C17" s="52"/>
      <c r="D17" s="52"/>
      <c r="E17" s="85"/>
      <c r="F17" s="14"/>
    </row>
    <row r="18" spans="1:9" x14ac:dyDescent="0.25">
      <c r="A18" s="50"/>
      <c r="B18" s="51"/>
      <c r="C18" s="52"/>
      <c r="D18" s="52"/>
      <c r="E18" s="53"/>
      <c r="F18" s="24"/>
      <c r="G18" s="299"/>
      <c r="H18" s="299"/>
    </row>
    <row r="19" spans="1:9" s="10" customFormat="1" x14ac:dyDescent="0.25">
      <c r="A19" s="300" t="s">
        <v>58</v>
      </c>
      <c r="B19" s="300"/>
      <c r="C19" s="40"/>
      <c r="D19" s="40"/>
      <c r="E19" s="40"/>
      <c r="G19" s="15"/>
      <c r="H19" s="15"/>
      <c r="I19" s="15"/>
    </row>
    <row r="20" spans="1:9" x14ac:dyDescent="0.25">
      <c r="A20" s="302" t="s">
        <v>11</v>
      </c>
      <c r="B20" s="302"/>
      <c r="C20" s="7"/>
      <c r="D20" s="7"/>
      <c r="E20" s="7"/>
      <c r="F20" s="8"/>
      <c r="G20" s="17"/>
    </row>
    <row r="21" spans="1:9" x14ac:dyDescent="0.25">
      <c r="A21" s="39" t="s">
        <v>5857</v>
      </c>
      <c r="B21" s="39"/>
      <c r="C21" s="39"/>
      <c r="D21" s="39"/>
      <c r="E21" s="39"/>
      <c r="F21" s="8"/>
      <c r="G21" s="17"/>
    </row>
    <row r="22" spans="1:9" s="38" customFormat="1" x14ac:dyDescent="0.25">
      <c r="A22" s="42" t="s">
        <v>2690</v>
      </c>
      <c r="B22" s="42" t="s">
        <v>2691</v>
      </c>
      <c r="C22" s="42" t="s">
        <v>16</v>
      </c>
      <c r="D22" s="42" t="s">
        <v>57</v>
      </c>
      <c r="E22" s="42" t="s">
        <v>18</v>
      </c>
      <c r="F22" s="8"/>
      <c r="G22" s="35"/>
    </row>
    <row r="23" spans="1:9" ht="48" x14ac:dyDescent="0.25">
      <c r="A23" s="32" t="s">
        <v>5785</v>
      </c>
      <c r="B23" s="42" t="s">
        <v>5786</v>
      </c>
      <c r="C23" s="32" t="s">
        <v>5787</v>
      </c>
      <c r="D23" s="32" t="s">
        <v>32</v>
      </c>
      <c r="E23" s="32" t="s">
        <v>5788</v>
      </c>
      <c r="F23" s="8"/>
      <c r="G23" s="17"/>
    </row>
    <row r="24" spans="1:9" ht="48" x14ac:dyDescent="0.25">
      <c r="A24" s="32" t="s">
        <v>5785</v>
      </c>
      <c r="B24" s="42" t="s">
        <v>5789</v>
      </c>
      <c r="C24" s="32" t="s">
        <v>5790</v>
      </c>
      <c r="D24" s="32" t="s">
        <v>32</v>
      </c>
      <c r="E24" s="32" t="s">
        <v>5791</v>
      </c>
      <c r="F24" s="8"/>
      <c r="G24" s="17"/>
    </row>
    <row r="25" spans="1:9" ht="48" x14ac:dyDescent="0.25">
      <c r="A25" s="32" t="s">
        <v>5785</v>
      </c>
      <c r="B25" s="42" t="s">
        <v>5792</v>
      </c>
      <c r="C25" s="32" t="s">
        <v>5793</v>
      </c>
      <c r="D25" s="32" t="s">
        <v>32</v>
      </c>
      <c r="E25" s="32" t="s">
        <v>5794</v>
      </c>
      <c r="F25" s="8"/>
      <c r="G25" s="17"/>
    </row>
    <row r="26" spans="1:9" ht="48" x14ac:dyDescent="0.25">
      <c r="A26" s="32" t="s">
        <v>5785</v>
      </c>
      <c r="B26" s="42" t="s">
        <v>5795</v>
      </c>
      <c r="C26" s="32" t="s">
        <v>5796</v>
      </c>
      <c r="D26" s="32" t="s">
        <v>32</v>
      </c>
      <c r="E26" s="32" t="s">
        <v>5797</v>
      </c>
      <c r="F26" s="8"/>
      <c r="G26" s="17"/>
    </row>
    <row r="27" spans="1:9" ht="48" x14ac:dyDescent="0.25">
      <c r="A27" s="32" t="s">
        <v>5785</v>
      </c>
      <c r="B27" s="42" t="s">
        <v>5798</v>
      </c>
      <c r="C27" s="32" t="s">
        <v>5799</v>
      </c>
      <c r="D27" s="32" t="s">
        <v>32</v>
      </c>
      <c r="E27" s="32" t="s">
        <v>5800</v>
      </c>
      <c r="F27" s="8"/>
      <c r="G27" s="17"/>
    </row>
    <row r="28" spans="1:9" s="10" customFormat="1" ht="48" x14ac:dyDescent="0.25">
      <c r="A28" s="32" t="s">
        <v>5785</v>
      </c>
      <c r="B28" s="42" t="s">
        <v>5801</v>
      </c>
      <c r="C28" s="32" t="s">
        <v>5802</v>
      </c>
      <c r="D28" s="32" t="s">
        <v>32</v>
      </c>
      <c r="E28" s="32" t="s">
        <v>2134</v>
      </c>
      <c r="F28" s="11"/>
      <c r="G28" s="11"/>
      <c r="H28" s="11"/>
    </row>
    <row r="29" spans="1:9" ht="48" x14ac:dyDescent="0.25">
      <c r="A29" s="32" t="s">
        <v>5785</v>
      </c>
      <c r="B29" s="42" t="s">
        <v>5803</v>
      </c>
      <c r="C29" s="32" t="s">
        <v>5804</v>
      </c>
      <c r="D29" s="32" t="s">
        <v>32</v>
      </c>
      <c r="E29" s="32" t="s">
        <v>5805</v>
      </c>
      <c r="F29" s="4"/>
    </row>
    <row r="30" spans="1:9" ht="48" x14ac:dyDescent="0.25">
      <c r="A30" s="32" t="s">
        <v>5785</v>
      </c>
      <c r="B30" s="42" t="s">
        <v>5806</v>
      </c>
      <c r="C30" s="32" t="s">
        <v>5807</v>
      </c>
      <c r="D30" s="32" t="s">
        <v>32</v>
      </c>
      <c r="E30" s="32" t="s">
        <v>2138</v>
      </c>
    </row>
    <row r="31" spans="1:9" ht="48" x14ac:dyDescent="0.25">
      <c r="A31" s="32" t="s">
        <v>5785</v>
      </c>
      <c r="B31" s="42" t="s">
        <v>5808</v>
      </c>
      <c r="C31" s="32" t="s">
        <v>5809</v>
      </c>
      <c r="D31" s="32" t="s">
        <v>32</v>
      </c>
      <c r="E31" s="32" t="s">
        <v>2142</v>
      </c>
    </row>
    <row r="32" spans="1:9" ht="48" x14ac:dyDescent="0.25">
      <c r="A32" s="32" t="s">
        <v>5785</v>
      </c>
      <c r="B32" s="42" t="s">
        <v>5810</v>
      </c>
      <c r="C32" s="32" t="s">
        <v>5811</v>
      </c>
      <c r="D32" s="32" t="s">
        <v>32</v>
      </c>
      <c r="E32" s="32" t="s">
        <v>5812</v>
      </c>
    </row>
    <row r="33" spans="1:8" ht="48" x14ac:dyDescent="0.25">
      <c r="A33" s="32" t="s">
        <v>5785</v>
      </c>
      <c r="B33" s="42" t="s">
        <v>5813</v>
      </c>
      <c r="C33" s="32" t="s">
        <v>5814</v>
      </c>
      <c r="D33" s="32" t="s">
        <v>32</v>
      </c>
      <c r="E33" s="32" t="s">
        <v>2140</v>
      </c>
    </row>
    <row r="34" spans="1:8" ht="48" x14ac:dyDescent="0.25">
      <c r="A34" s="32" t="s">
        <v>5785</v>
      </c>
      <c r="B34" s="42" t="s">
        <v>5815</v>
      </c>
      <c r="C34" s="32" t="s">
        <v>5816</v>
      </c>
      <c r="D34" s="32" t="s">
        <v>32</v>
      </c>
      <c r="E34" s="32" t="s">
        <v>5817</v>
      </c>
    </row>
    <row r="35" spans="1:8" ht="48" x14ac:dyDescent="0.25">
      <c r="A35" s="32" t="s">
        <v>5785</v>
      </c>
      <c r="B35" s="42" t="s">
        <v>5818</v>
      </c>
      <c r="C35" s="32" t="s">
        <v>5819</v>
      </c>
      <c r="D35" s="32" t="s">
        <v>32</v>
      </c>
      <c r="E35" s="32" t="s">
        <v>2139</v>
      </c>
      <c r="F35" s="4"/>
    </row>
    <row r="36" spans="1:8" ht="48" x14ac:dyDescent="0.25">
      <c r="A36" s="32" t="s">
        <v>5785</v>
      </c>
      <c r="B36" s="42" t="s">
        <v>5820</v>
      </c>
      <c r="C36" s="32" t="s">
        <v>5821</v>
      </c>
      <c r="D36" s="32" t="s">
        <v>32</v>
      </c>
      <c r="E36" s="32" t="s">
        <v>5822</v>
      </c>
      <c r="F36" s="4"/>
    </row>
    <row r="37" spans="1:8" s="20" customFormat="1" ht="48" x14ac:dyDescent="0.25">
      <c r="A37" s="32" t="s">
        <v>5785</v>
      </c>
      <c r="B37" s="42" t="s">
        <v>5823</v>
      </c>
      <c r="C37" s="32" t="s">
        <v>5824</v>
      </c>
      <c r="D37" s="32" t="s">
        <v>32</v>
      </c>
      <c r="E37" s="32" t="s">
        <v>5825</v>
      </c>
      <c r="F37" s="21"/>
      <c r="G37" s="21"/>
      <c r="H37" s="21"/>
    </row>
    <row r="38" spans="1:8" s="20" customFormat="1" ht="48" x14ac:dyDescent="0.25">
      <c r="A38" s="32" t="s">
        <v>5785</v>
      </c>
      <c r="B38" s="42" t="s">
        <v>5826</v>
      </c>
      <c r="C38" s="32" t="s">
        <v>5827</v>
      </c>
      <c r="D38" s="32" t="s">
        <v>32</v>
      </c>
      <c r="E38" s="32" t="s">
        <v>5828</v>
      </c>
      <c r="F38" s="21"/>
      <c r="G38" s="21"/>
      <c r="H38" s="21"/>
    </row>
    <row r="39" spans="1:8" s="20" customFormat="1" ht="48" x14ac:dyDescent="0.25">
      <c r="A39" s="32" t="s">
        <v>5785</v>
      </c>
      <c r="B39" s="42" t="s">
        <v>5829</v>
      </c>
      <c r="C39" s="32" t="s">
        <v>5830</v>
      </c>
      <c r="D39" s="32" t="s">
        <v>32</v>
      </c>
      <c r="E39" s="32" t="s">
        <v>5831</v>
      </c>
      <c r="F39" s="21"/>
      <c r="G39" s="21"/>
      <c r="H39" s="21"/>
    </row>
    <row r="40" spans="1:8" s="20" customFormat="1" ht="60" x14ac:dyDescent="0.25">
      <c r="A40" s="32" t="s">
        <v>5785</v>
      </c>
      <c r="B40" s="42" t="s">
        <v>5832</v>
      </c>
      <c r="C40" s="32" t="s">
        <v>5833</v>
      </c>
      <c r="D40" s="32" t="s">
        <v>32</v>
      </c>
      <c r="E40" s="32" t="s">
        <v>5834</v>
      </c>
      <c r="F40" s="21"/>
      <c r="G40" s="21"/>
      <c r="H40" s="21"/>
    </row>
    <row r="41" spans="1:8" s="20" customFormat="1" ht="48" x14ac:dyDescent="0.25">
      <c r="A41" s="32" t="s">
        <v>5785</v>
      </c>
      <c r="B41" s="42" t="s">
        <v>5835</v>
      </c>
      <c r="C41" s="32" t="s">
        <v>5836</v>
      </c>
      <c r="D41" s="32" t="s">
        <v>32</v>
      </c>
      <c r="E41" s="32" t="s">
        <v>5837</v>
      </c>
      <c r="F41" s="21"/>
      <c r="G41" s="21"/>
      <c r="H41" s="21"/>
    </row>
    <row r="42" spans="1:8" s="20" customFormat="1" ht="48" x14ac:dyDescent="0.25">
      <c r="A42" s="32" t="s">
        <v>5785</v>
      </c>
      <c r="B42" s="42" t="s">
        <v>5838</v>
      </c>
      <c r="C42" s="32" t="s">
        <v>5839</v>
      </c>
      <c r="D42" s="32" t="s">
        <v>32</v>
      </c>
      <c r="E42" s="32" t="s">
        <v>2136</v>
      </c>
      <c r="F42" s="21"/>
      <c r="G42" s="21"/>
      <c r="H42" s="21"/>
    </row>
    <row r="43" spans="1:8" s="20" customFormat="1" ht="48" x14ac:dyDescent="0.25">
      <c r="A43" s="32" t="s">
        <v>5785</v>
      </c>
      <c r="B43" s="42" t="s">
        <v>5840</v>
      </c>
      <c r="C43" s="32" t="s">
        <v>5841</v>
      </c>
      <c r="D43" s="32" t="s">
        <v>32</v>
      </c>
      <c r="E43" s="32" t="s">
        <v>5842</v>
      </c>
      <c r="F43" s="21"/>
      <c r="G43" s="21"/>
      <c r="H43" s="21"/>
    </row>
    <row r="44" spans="1:8" ht="48" x14ac:dyDescent="0.25">
      <c r="A44" s="32" t="s">
        <v>5785</v>
      </c>
      <c r="B44" s="42" t="s">
        <v>5843</v>
      </c>
      <c r="C44" s="32" t="s">
        <v>5844</v>
      </c>
      <c r="D44" s="32" t="s">
        <v>32</v>
      </c>
      <c r="E44" s="32" t="s">
        <v>2143</v>
      </c>
      <c r="F44" s="22"/>
      <c r="G44" s="23"/>
      <c r="H44" s="23"/>
    </row>
    <row r="45" spans="1:8" ht="48" x14ac:dyDescent="0.25">
      <c r="A45" s="32" t="s">
        <v>5785</v>
      </c>
      <c r="B45" s="42" t="s">
        <v>5845</v>
      </c>
      <c r="C45" s="32" t="s">
        <v>5846</v>
      </c>
      <c r="D45" s="32" t="s">
        <v>32</v>
      </c>
      <c r="E45" s="32" t="s">
        <v>5847</v>
      </c>
      <c r="F45" s="22"/>
      <c r="G45" s="23"/>
      <c r="H45" s="23"/>
    </row>
    <row r="46" spans="1:8" ht="48" x14ac:dyDescent="0.25">
      <c r="A46" s="32" t="s">
        <v>5785</v>
      </c>
      <c r="B46" s="42" t="s">
        <v>5848</v>
      </c>
      <c r="C46" s="32" t="s">
        <v>5849</v>
      </c>
      <c r="D46" s="32" t="s">
        <v>139</v>
      </c>
      <c r="E46" s="32" t="s">
        <v>2135</v>
      </c>
      <c r="F46" s="22"/>
      <c r="G46" s="23"/>
      <c r="H46" s="23"/>
    </row>
    <row r="47" spans="1:8" ht="48" x14ac:dyDescent="0.25">
      <c r="A47" s="32" t="s">
        <v>5785</v>
      </c>
      <c r="B47" s="42" t="s">
        <v>5850</v>
      </c>
      <c r="C47" s="32" t="s">
        <v>5851</v>
      </c>
      <c r="D47" s="32" t="s">
        <v>139</v>
      </c>
      <c r="E47" s="32" t="s">
        <v>2137</v>
      </c>
      <c r="F47" s="22"/>
      <c r="G47" s="23"/>
      <c r="H47" s="23"/>
    </row>
    <row r="48" spans="1:8" ht="48" x14ac:dyDescent="0.25">
      <c r="A48" s="32" t="s">
        <v>5785</v>
      </c>
      <c r="B48" s="42" t="s">
        <v>5852</v>
      </c>
      <c r="C48" s="32" t="s">
        <v>5853</v>
      </c>
      <c r="D48" s="32" t="s">
        <v>139</v>
      </c>
      <c r="E48" s="32" t="s">
        <v>2141</v>
      </c>
      <c r="F48" s="22"/>
      <c r="G48" s="23"/>
      <c r="H48" s="23"/>
    </row>
    <row r="49" spans="1:8" ht="48" x14ac:dyDescent="0.25">
      <c r="A49" s="32" t="s">
        <v>5785</v>
      </c>
      <c r="B49" s="42" t="s">
        <v>5854</v>
      </c>
      <c r="C49" s="32" t="s">
        <v>5855</v>
      </c>
      <c r="D49" s="32" t="s">
        <v>33</v>
      </c>
      <c r="E49" s="32" t="s">
        <v>5856</v>
      </c>
      <c r="F49" s="22"/>
      <c r="G49" s="23"/>
      <c r="H49" s="23"/>
    </row>
    <row r="50" spans="1:8" x14ac:dyDescent="0.25">
      <c r="A50" s="46" t="s">
        <v>24</v>
      </c>
      <c r="B50" s="46">
        <f>SUBTOTAL(103,TabelaPSE2.1[Številka projekta])</f>
        <v>27</v>
      </c>
      <c r="C50" s="30"/>
      <c r="D50" s="27"/>
      <c r="E50" s="43"/>
      <c r="F50" s="22"/>
      <c r="G50" s="23"/>
      <c r="H50" s="23"/>
    </row>
    <row r="51" spans="1:8" x14ac:dyDescent="0.25">
      <c r="A51" s="46"/>
      <c r="B51" s="46"/>
      <c r="C51" s="30"/>
      <c r="D51" s="27"/>
      <c r="E51" s="43"/>
      <c r="F51" s="22"/>
      <c r="G51" s="23"/>
      <c r="H51" s="23"/>
    </row>
    <row r="52" spans="1:8" ht="13.5" thickBot="1" x14ac:dyDescent="0.3">
      <c r="A52" s="59" t="s">
        <v>15</v>
      </c>
      <c r="B52" s="59"/>
      <c r="C52" s="59"/>
      <c r="D52" s="10"/>
      <c r="E52" s="4"/>
      <c r="F52" s="22"/>
      <c r="G52" s="23"/>
      <c r="H52" s="23"/>
    </row>
    <row r="53" spans="1:8" ht="13.5" thickBot="1" x14ac:dyDescent="0.3">
      <c r="A53" s="66" t="s">
        <v>16</v>
      </c>
      <c r="B53" s="67" t="s">
        <v>17</v>
      </c>
      <c r="C53" s="67" t="s">
        <v>18</v>
      </c>
      <c r="D53" s="94" t="s">
        <v>2694</v>
      </c>
      <c r="F53" s="5"/>
    </row>
    <row r="54" spans="1:8" x14ac:dyDescent="0.25">
      <c r="A54" s="45"/>
      <c r="B54" s="42"/>
      <c r="C54" s="32"/>
      <c r="D54" s="87"/>
      <c r="F54" s="16"/>
    </row>
    <row r="55" spans="1:8" x14ac:dyDescent="0.25">
      <c r="A55" s="45"/>
      <c r="B55" s="42"/>
      <c r="C55" s="32"/>
      <c r="D55" s="87"/>
    </row>
    <row r="56" spans="1:8" x14ac:dyDescent="0.25">
      <c r="A56" s="45"/>
      <c r="B56" s="42"/>
      <c r="C56" s="32"/>
      <c r="D56" s="87"/>
    </row>
    <row r="57" spans="1:8" x14ac:dyDescent="0.25">
      <c r="A57" s="33" t="s">
        <v>24</v>
      </c>
      <c r="B57" s="44">
        <f>SUBTOTAL(109,TabelaPSE2.2[Strani])</f>
        <v>0</v>
      </c>
      <c r="C57" s="44">
        <f>SUBTOTAL(103,TabelaPSE2.2[Naslov])</f>
        <v>0</v>
      </c>
      <c r="D57" s="86"/>
    </row>
    <row r="58" spans="1:8" x14ac:dyDescent="0.25">
      <c r="A58" s="4"/>
      <c r="B58" s="4"/>
      <c r="C58" s="18"/>
      <c r="D58" s="4"/>
      <c r="E58" s="4"/>
    </row>
    <row r="59" spans="1:8" ht="13.5" thickBot="1" x14ac:dyDescent="0.3">
      <c r="A59" s="59" t="s">
        <v>19</v>
      </c>
      <c r="B59" s="59"/>
      <c r="C59" s="59"/>
      <c r="D59" s="21"/>
      <c r="E59" s="21"/>
    </row>
    <row r="60" spans="1:8" ht="13.5" thickBot="1" x14ac:dyDescent="0.3">
      <c r="A60" s="69" t="s">
        <v>16</v>
      </c>
      <c r="B60" s="70" t="s">
        <v>17</v>
      </c>
      <c r="C60" s="70" t="s">
        <v>18</v>
      </c>
      <c r="D60" s="95" t="s">
        <v>2694</v>
      </c>
      <c r="E60" s="21"/>
      <c r="F60" s="16"/>
    </row>
    <row r="61" spans="1:8" x14ac:dyDescent="0.25">
      <c r="A61" s="5"/>
      <c r="B61" s="37"/>
      <c r="C61" s="8"/>
      <c r="D61" s="90"/>
      <c r="E61" s="21"/>
      <c r="F61" s="16"/>
    </row>
    <row r="62" spans="1:8" x14ac:dyDescent="0.25">
      <c r="A62" s="5"/>
      <c r="B62" s="37"/>
      <c r="C62" s="8"/>
      <c r="D62" s="90"/>
      <c r="E62" s="21"/>
    </row>
    <row r="63" spans="1:8" x14ac:dyDescent="0.25">
      <c r="A63" s="5"/>
      <c r="B63" s="37"/>
      <c r="C63" s="8"/>
      <c r="D63" s="90"/>
      <c r="E63" s="21"/>
    </row>
    <row r="64" spans="1:8" x14ac:dyDescent="0.2">
      <c r="A64" s="25" t="s">
        <v>24</v>
      </c>
      <c r="B64" s="43">
        <f>SUBTOTAL(109,TabelaPSE2.3[Strani])</f>
        <v>0</v>
      </c>
      <c r="C64" s="43">
        <f>SUBTOTAL(103,TabelaPSE2.3[Naslov])</f>
        <v>0</v>
      </c>
      <c r="D64" s="89"/>
      <c r="E64" s="21"/>
    </row>
    <row r="65" spans="1:6" x14ac:dyDescent="0.25">
      <c r="A65" s="19"/>
      <c r="B65" s="20"/>
      <c r="C65" s="19"/>
      <c r="D65" s="21"/>
      <c r="E65" s="21"/>
    </row>
    <row r="66" spans="1:6" x14ac:dyDescent="0.25">
      <c r="A66" s="10" t="s">
        <v>59</v>
      </c>
      <c r="B66" s="20"/>
      <c r="C66" s="19"/>
      <c r="D66" s="21"/>
      <c r="E66" s="21"/>
    </row>
    <row r="67" spans="1:6" ht="13.5" thickBot="1" x14ac:dyDescent="0.3">
      <c r="A67" s="59" t="s">
        <v>60</v>
      </c>
      <c r="B67" s="59"/>
      <c r="C67" s="59"/>
      <c r="D67" s="22"/>
      <c r="E67" s="22"/>
      <c r="F67" s="5"/>
    </row>
    <row r="68" spans="1:6" ht="13.5" thickBot="1" x14ac:dyDescent="0.3">
      <c r="A68" s="66" t="s">
        <v>16</v>
      </c>
      <c r="B68" s="67" t="s">
        <v>17</v>
      </c>
      <c r="C68" s="67" t="s">
        <v>18</v>
      </c>
      <c r="D68" s="94" t="s">
        <v>2694</v>
      </c>
      <c r="E68" s="22"/>
    </row>
    <row r="69" spans="1:6" x14ac:dyDescent="0.25">
      <c r="A69" s="45"/>
      <c r="B69" s="42"/>
      <c r="C69" s="32"/>
      <c r="D69" s="90"/>
      <c r="E69" s="22"/>
    </row>
    <row r="70" spans="1:6" x14ac:dyDescent="0.25">
      <c r="A70" s="45"/>
      <c r="B70" s="42"/>
      <c r="C70" s="32"/>
      <c r="D70" s="90"/>
      <c r="E70" s="22"/>
    </row>
    <row r="71" spans="1:6" x14ac:dyDescent="0.25">
      <c r="A71" s="45"/>
      <c r="B71" s="42"/>
      <c r="C71" s="32"/>
      <c r="D71" s="90"/>
      <c r="E71" s="22"/>
    </row>
    <row r="72" spans="1:6" x14ac:dyDescent="0.2">
      <c r="A72" s="25" t="s">
        <v>24</v>
      </c>
      <c r="B72" s="43">
        <f>SUBTOTAL(109,TabelaPSE3.1[Strani])</f>
        <v>0</v>
      </c>
      <c r="C72" s="43">
        <f>SUBTOTAL(103,TabelaPSE3.1[Naslov])</f>
        <v>0</v>
      </c>
      <c r="D72" s="89"/>
      <c r="E72" s="22"/>
    </row>
    <row r="73" spans="1:6" x14ac:dyDescent="0.25">
      <c r="A73" s="25"/>
      <c r="B73" s="25"/>
      <c r="C73" s="26"/>
      <c r="D73" s="22"/>
      <c r="E73" s="22"/>
    </row>
    <row r="74" spans="1:6" ht="13.5" thickBot="1" x14ac:dyDescent="0.3">
      <c r="A74" s="58" t="s">
        <v>324</v>
      </c>
      <c r="B74" s="58"/>
      <c r="C74" s="58"/>
      <c r="D74" s="58"/>
      <c r="E74" s="5"/>
    </row>
    <row r="75" spans="1:6" ht="13.5" thickBot="1" x14ac:dyDescent="0.3">
      <c r="A75" s="66" t="s">
        <v>16</v>
      </c>
      <c r="B75" s="67" t="s">
        <v>17</v>
      </c>
      <c r="C75" s="67" t="s">
        <v>18</v>
      </c>
      <c r="D75" s="94" t="s">
        <v>2694</v>
      </c>
      <c r="E75" s="16"/>
    </row>
    <row r="76" spans="1:6" x14ac:dyDescent="0.25">
      <c r="A76" s="45"/>
      <c r="B76" s="42"/>
      <c r="C76" s="32"/>
      <c r="D76" s="90"/>
      <c r="E76" s="16"/>
    </row>
    <row r="77" spans="1:6" x14ac:dyDescent="0.25">
      <c r="A77" s="45"/>
      <c r="B77" s="42"/>
      <c r="C77" s="32"/>
      <c r="D77" s="90"/>
      <c r="E77" s="16"/>
    </row>
    <row r="78" spans="1:6" x14ac:dyDescent="0.25">
      <c r="A78" s="45"/>
      <c r="B78" s="42"/>
      <c r="C78" s="32"/>
      <c r="D78" s="90"/>
      <c r="E78" s="16"/>
    </row>
    <row r="79" spans="1:6" x14ac:dyDescent="0.2">
      <c r="A79" s="25" t="s">
        <v>24</v>
      </c>
      <c r="B79" s="43">
        <f>SUBTOTAL(109,TabelaPSE3.2[Strani])</f>
        <v>0</v>
      </c>
      <c r="C79" s="43">
        <f>SUBTOTAL(103,TabelaPSE3.2[Naslov])</f>
        <v>0</v>
      </c>
      <c r="D79" s="89"/>
      <c r="E79" s="16"/>
    </row>
    <row r="80" spans="1:6" x14ac:dyDescent="0.25">
      <c r="A80" s="4"/>
      <c r="B80" s="4"/>
      <c r="C80" s="8"/>
      <c r="D80" s="5"/>
      <c r="E80" s="5"/>
    </row>
    <row r="81" spans="1:5" ht="13.5" thickBot="1" x14ac:dyDescent="0.3">
      <c r="A81" s="60" t="s">
        <v>215</v>
      </c>
      <c r="B81" s="60"/>
      <c r="C81" s="60"/>
      <c r="D81" s="60"/>
      <c r="E81" s="60"/>
    </row>
    <row r="82" spans="1:5" ht="13.5" thickBot="1" x14ac:dyDescent="0.3">
      <c r="A82" s="67" t="s">
        <v>22</v>
      </c>
      <c r="B82" s="67" t="s">
        <v>65</v>
      </c>
      <c r="C82" s="66" t="s">
        <v>2797</v>
      </c>
      <c r="D82" s="93" t="s">
        <v>2694</v>
      </c>
    </row>
    <row r="83" spans="1:5" ht="24" x14ac:dyDescent="0.25">
      <c r="A83" s="45"/>
      <c r="B83" s="32" t="s">
        <v>2693</v>
      </c>
      <c r="C83" s="42" t="s">
        <v>2768</v>
      </c>
      <c r="D83" s="90"/>
    </row>
    <row r="84" spans="1:5" ht="24" x14ac:dyDescent="0.25">
      <c r="A84" s="45"/>
      <c r="B84" s="32" t="s">
        <v>2767</v>
      </c>
      <c r="C84" s="42" t="s">
        <v>2769</v>
      </c>
      <c r="D84" s="90"/>
    </row>
    <row r="85" spans="1:5" ht="24" x14ac:dyDescent="0.25">
      <c r="A85" s="45"/>
      <c r="B85" s="32" t="s">
        <v>2766</v>
      </c>
      <c r="C85" s="42" t="s">
        <v>2770</v>
      </c>
      <c r="D85" s="90"/>
    </row>
    <row r="86" spans="1:5" x14ac:dyDescent="0.25">
      <c r="A86" s="45"/>
      <c r="B86" s="32" t="s">
        <v>2692</v>
      </c>
      <c r="C86" s="42" t="s">
        <v>2771</v>
      </c>
      <c r="D86" s="90"/>
    </row>
    <row r="87" spans="1:5" x14ac:dyDescent="0.25">
      <c r="A87" s="30" t="s">
        <v>24</v>
      </c>
      <c r="B87" s="30">
        <f>SUBTOTAL(103,TabelaPSE4[TDT])</f>
        <v>4</v>
      </c>
      <c r="C87" s="30"/>
      <c r="D87" s="101"/>
    </row>
    <row r="88" spans="1:5" x14ac:dyDescent="0.25">
      <c r="A88" s="25"/>
      <c r="B88" s="27"/>
      <c r="C88" s="28"/>
    </row>
  </sheetData>
  <mergeCells count="15">
    <mergeCell ref="G18:H18"/>
    <mergeCell ref="A19:B19"/>
    <mergeCell ref="A20:B20"/>
    <mergeCell ref="A6:B6"/>
    <mergeCell ref="A7:B7"/>
    <mergeCell ref="A8:B8"/>
    <mergeCell ref="A10:C10"/>
    <mergeCell ref="C11:E11"/>
    <mergeCell ref="G12:H12"/>
    <mergeCell ref="A5:B5"/>
    <mergeCell ref="C1:E1"/>
    <mergeCell ref="A2:B2"/>
    <mergeCell ref="C2:E2"/>
    <mergeCell ref="A3:B3"/>
    <mergeCell ref="A4:B4"/>
  </mergeCells>
  <dataValidations count="7">
    <dataValidation type="list" allowBlank="1" showInputMessage="1" promptTitle="Izberi iz seznama" prompt="Iz spodnjega seznama izberi tujo organizacijo kateri pripada TDT" sqref="A14:A16" xr:uid="{37A9DE05-B208-4617-B580-991A42E23605}">
      <formula1>Organizacije</formula1>
    </dataValidation>
    <dataValidation type="list" allowBlank="1" showInputMessage="1" showErrorMessage="1" promptTitle="Izberi iz seznama" prompt="Izberi trenutni status članstva znortaj tujega TDT" sqref="D14:D16" xr:uid="{28B1513B-C03B-4B03-A2A0-AB6B9C16C0F7}">
      <formula1>Status</formula1>
    </dataValidation>
    <dataValidation allowBlank="1" showInputMessage="1" promptTitle="Vnesi datum" prompt="Vnesi datum zadnje spremembe statusa članstva TDT" sqref="E14:E16" xr:uid="{59941B95-D410-4BC0-B919-08CBA6CF0544}"/>
    <dataValidation allowBlank="1" showInputMessage="1" showErrorMessage="1" promptTitle="Vnesi naslov tujega TDT" prompt="Vnesi originalni naslov tujega TDT" sqref="C14:C16" xr:uid="{1378A581-95A9-4E1D-908A-E0F158B761D9}"/>
    <dataValidation allowBlank="1" showInputMessage="1" showErrorMessage="1" promptTitle="Vnesi oznako" prompt="Vnesi oznako Evropskega, mednarodnega ali Slovenskega TC, SC ali WG" sqref="B83:B86" xr:uid="{08895E80-FC8C-41DC-A198-5D1DE1ED8509}"/>
    <dataValidation allowBlank="1" showInputMessage="1" showErrorMessage="1" promptTitle="Vnesi ime " prompt="Vpiši ime in priimek strokovnjaka oziroma TS" sqref="A83:A86" xr:uid="{4B1A4F88-8382-4DC3-9CA7-5BDB1707E8A0}"/>
    <dataValidation allowBlank="1" showInputMessage="1" showErrorMessage="1" promptTitle="Vnesi ime TDT" prompt="Vnesi celotno ime tujega TDT" sqref="C83:C86" xr:uid="{E18DC8AA-18BD-48FC-99D4-7E3363516683}"/>
  </dataValidations>
  <pageMargins left="0.25" right="0.25" top="0.25" bottom="0.25" header="0.5" footer="0.5"/>
  <pageSetup paperSize="9" orientation="landscape" r:id="rId1"/>
  <headerFooter alignWithMargins="0">
    <oddFooter>&amp;L&amp;C&amp;R</oddFooter>
  </headerFooter>
  <drawing r:id="rId2"/>
  <tableParts count="7">
    <tablePart r:id="rId3"/>
    <tablePart r:id="rId4"/>
    <tablePart r:id="rId5"/>
    <tablePart r:id="rId6"/>
    <tablePart r:id="rId7"/>
    <tablePart r:id="rId8"/>
    <tablePart r:id="rId9"/>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B24E8-6E8D-41EF-90C1-D4AE44FC93F5}">
  <sheetPr>
    <outlinePr summaryBelow="0" summaryRight="0"/>
  </sheetPr>
  <dimension ref="A1:M131"/>
  <sheetViews>
    <sheetView showGridLines="0" zoomScaleNormal="100" workbookViewId="0">
      <pane ySplit="1" topLeftCell="A116" activePane="bottomLeft" state="frozenSplit"/>
      <selection activeCell="A31" sqref="A31"/>
      <selection pane="bottomLeft" activeCell="A2" sqref="A2:B2"/>
    </sheetView>
  </sheetViews>
  <sheetFormatPr defaultColWidth="9.140625" defaultRowHeight="12.75" x14ac:dyDescent="0.25"/>
  <cols>
    <col min="1" max="1" width="23.140625" style="3" customWidth="1"/>
    <col min="2" max="2" width="18.28515625" style="3" customWidth="1"/>
    <col min="3" max="3" width="38.7109375" style="3" customWidth="1"/>
    <col min="4" max="4" width="14.140625" style="3" bestFit="1" customWidth="1"/>
    <col min="5" max="5" width="43.7109375" style="3" customWidth="1"/>
    <col min="6" max="8" width="11.5703125" style="3" customWidth="1"/>
    <col min="9" max="9" width="3.5703125" style="3" customWidth="1"/>
    <col min="10" max="16384" width="9.140625" style="3"/>
  </cols>
  <sheetData>
    <row r="1" spans="1:13" ht="18.75" customHeight="1" x14ac:dyDescent="0.25">
      <c r="A1" s="1"/>
      <c r="B1" s="2"/>
      <c r="C1" s="306" t="s">
        <v>0</v>
      </c>
      <c r="D1" s="306"/>
      <c r="E1" s="306"/>
      <c r="F1" s="2"/>
      <c r="G1" s="1"/>
      <c r="H1" s="1"/>
    </row>
    <row r="2" spans="1:13" ht="13.5" customHeight="1" x14ac:dyDescent="0.25">
      <c r="A2" s="303" t="s">
        <v>1</v>
      </c>
      <c r="B2" s="303"/>
      <c r="C2" s="307" t="s">
        <v>2144</v>
      </c>
      <c r="D2" s="307"/>
      <c r="E2" s="307"/>
      <c r="F2" s="1"/>
      <c r="G2" s="1"/>
      <c r="H2" s="1"/>
    </row>
    <row r="3" spans="1:13" x14ac:dyDescent="0.25">
      <c r="A3" s="303" t="s">
        <v>2</v>
      </c>
      <c r="B3" s="303"/>
      <c r="C3" s="5" t="s">
        <v>165</v>
      </c>
      <c r="D3" s="5"/>
      <c r="E3" s="5"/>
      <c r="F3" s="5"/>
      <c r="G3" s="1"/>
      <c r="H3" s="1"/>
    </row>
    <row r="4" spans="1:13" x14ac:dyDescent="0.25">
      <c r="A4" s="303" t="s">
        <v>3</v>
      </c>
      <c r="B4" s="303"/>
      <c r="C4" s="5" t="s">
        <v>2145</v>
      </c>
      <c r="D4" s="5"/>
      <c r="E4" s="5"/>
      <c r="F4" s="5"/>
      <c r="G4" s="1"/>
      <c r="H4" s="1"/>
      <c r="J4" s="36"/>
      <c r="K4" s="10"/>
      <c r="L4" s="10"/>
      <c r="M4" s="10"/>
    </row>
    <row r="5" spans="1:13" x14ac:dyDescent="0.25">
      <c r="A5" s="303" t="s">
        <v>4</v>
      </c>
      <c r="B5" s="303"/>
      <c r="C5" s="6">
        <v>5</v>
      </c>
      <c r="D5" s="5"/>
      <c r="E5" s="5"/>
      <c r="F5" s="5"/>
      <c r="G5" s="1"/>
      <c r="H5" s="1"/>
      <c r="J5" s="36"/>
    </row>
    <row r="6" spans="1:13" x14ac:dyDescent="0.25">
      <c r="A6" s="303" t="s">
        <v>5</v>
      </c>
      <c r="B6" s="303"/>
      <c r="C6" s="6">
        <v>6</v>
      </c>
      <c r="D6" s="5"/>
      <c r="E6" s="5"/>
      <c r="F6" s="5"/>
      <c r="G6" s="1"/>
      <c r="H6" s="1"/>
    </row>
    <row r="7" spans="1:13" x14ac:dyDescent="0.25">
      <c r="A7" s="304" t="s">
        <v>62</v>
      </c>
      <c r="B7" s="304"/>
      <c r="C7" s="6"/>
      <c r="D7" s="5"/>
      <c r="E7" s="5"/>
      <c r="F7" s="5"/>
      <c r="G7" s="1"/>
      <c r="H7" s="1"/>
    </row>
    <row r="8" spans="1:13" x14ac:dyDescent="0.25">
      <c r="A8" s="304" t="s">
        <v>23</v>
      </c>
      <c r="B8" s="304"/>
      <c r="C8" s="6"/>
      <c r="D8" s="5"/>
      <c r="E8" s="5"/>
      <c r="F8" s="5"/>
      <c r="G8" s="1"/>
      <c r="H8" s="1"/>
    </row>
    <row r="9" spans="1:13" x14ac:dyDescent="0.25">
      <c r="A9" s="4"/>
      <c r="B9" s="4"/>
      <c r="C9" s="6"/>
      <c r="D9" s="5"/>
      <c r="E9" s="5"/>
      <c r="F9" s="5"/>
      <c r="G9" s="1"/>
      <c r="H9" s="1"/>
    </row>
    <row r="10" spans="1:13" x14ac:dyDescent="0.25">
      <c r="A10" s="305" t="s">
        <v>6</v>
      </c>
      <c r="B10" s="305"/>
      <c r="C10" s="305"/>
      <c r="D10" s="41"/>
      <c r="E10" s="41"/>
      <c r="F10" s="41"/>
      <c r="G10" s="1"/>
      <c r="H10" s="1"/>
    </row>
    <row r="11" spans="1:13" s="10" customFormat="1" ht="27.75" customHeight="1" x14ac:dyDescent="0.25">
      <c r="A11" s="7" t="s">
        <v>7</v>
      </c>
      <c r="B11" s="7"/>
      <c r="C11" s="301" t="s">
        <v>2146</v>
      </c>
      <c r="D11" s="301"/>
      <c r="E11" s="301"/>
      <c r="F11" s="7"/>
      <c r="G11" s="9"/>
      <c r="H11" s="9"/>
    </row>
    <row r="12" spans="1:13" ht="12.75" customHeight="1" x14ac:dyDescent="0.25">
      <c r="A12" s="65" t="s">
        <v>8</v>
      </c>
      <c r="B12" s="24"/>
      <c r="C12" s="24"/>
      <c r="D12" s="24"/>
      <c r="E12" s="24"/>
      <c r="F12" s="24"/>
      <c r="G12" s="299"/>
      <c r="H12" s="299"/>
    </row>
    <row r="13" spans="1:13" s="10" customFormat="1" ht="24" x14ac:dyDescent="0.25">
      <c r="A13" s="79" t="s">
        <v>9</v>
      </c>
      <c r="B13" s="64" t="s">
        <v>63</v>
      </c>
      <c r="C13" s="79" t="s">
        <v>64</v>
      </c>
      <c r="D13" s="68" t="s">
        <v>10</v>
      </c>
      <c r="E13" s="83" t="s">
        <v>30</v>
      </c>
      <c r="F13" s="11"/>
    </row>
    <row r="14" spans="1:13" x14ac:dyDescent="0.25">
      <c r="A14" s="80" t="s">
        <v>26</v>
      </c>
      <c r="B14" s="78" t="s">
        <v>2147</v>
      </c>
      <c r="C14" s="62" t="s">
        <v>2148</v>
      </c>
      <c r="D14" s="49" t="s">
        <v>39</v>
      </c>
      <c r="E14" s="84">
        <v>39253</v>
      </c>
      <c r="F14" s="12"/>
    </row>
    <row r="15" spans="1:13" ht="24" x14ac:dyDescent="0.25">
      <c r="A15" s="80" t="s">
        <v>26</v>
      </c>
      <c r="B15" s="73" t="s">
        <v>2149</v>
      </c>
      <c r="C15" s="62" t="s">
        <v>2150</v>
      </c>
      <c r="D15" s="49" t="s">
        <v>39</v>
      </c>
      <c r="E15" s="84">
        <v>39253</v>
      </c>
      <c r="F15" s="12"/>
    </row>
    <row r="16" spans="1:13" x14ac:dyDescent="0.25">
      <c r="A16" s="80" t="s">
        <v>26</v>
      </c>
      <c r="B16" s="73" t="s">
        <v>2151</v>
      </c>
      <c r="C16" s="62" t="s">
        <v>2152</v>
      </c>
      <c r="D16" s="49" t="s">
        <v>39</v>
      </c>
      <c r="E16" s="84">
        <v>39253</v>
      </c>
      <c r="F16" s="14"/>
    </row>
    <row r="17" spans="1:9" ht="24" x14ac:dyDescent="0.25">
      <c r="A17" s="80" t="s">
        <v>26</v>
      </c>
      <c r="B17" s="52" t="s">
        <v>2153</v>
      </c>
      <c r="C17" s="62" t="s">
        <v>2154</v>
      </c>
      <c r="D17" s="49" t="s">
        <v>39</v>
      </c>
      <c r="E17" s="84">
        <v>39253</v>
      </c>
      <c r="F17" s="14"/>
    </row>
    <row r="18" spans="1:9" x14ac:dyDescent="0.25">
      <c r="A18" s="80" t="s">
        <v>27</v>
      </c>
      <c r="B18" s="52" t="s">
        <v>2155</v>
      </c>
      <c r="C18" s="62" t="s">
        <v>2148</v>
      </c>
      <c r="D18" s="49" t="s">
        <v>40</v>
      </c>
      <c r="E18" s="84">
        <v>38630</v>
      </c>
      <c r="F18" s="24"/>
      <c r="G18" s="299"/>
      <c r="H18" s="299"/>
    </row>
    <row r="19" spans="1:9" s="10" customFormat="1" x14ac:dyDescent="0.25">
      <c r="A19" s="80" t="s">
        <v>27</v>
      </c>
      <c r="B19" s="52" t="s">
        <v>2156</v>
      </c>
      <c r="C19" s="62" t="s">
        <v>2157</v>
      </c>
      <c r="D19" s="49" t="s">
        <v>40</v>
      </c>
      <c r="E19" s="84">
        <v>38630</v>
      </c>
      <c r="G19" s="15"/>
      <c r="H19" s="15"/>
      <c r="I19" s="15"/>
    </row>
    <row r="20" spans="1:9" x14ac:dyDescent="0.25">
      <c r="A20" s="80" t="s">
        <v>27</v>
      </c>
      <c r="B20" s="52" t="s">
        <v>2158</v>
      </c>
      <c r="C20" s="62" t="s">
        <v>2159</v>
      </c>
      <c r="D20" s="49" t="s">
        <v>40</v>
      </c>
      <c r="E20" s="84">
        <v>38630</v>
      </c>
      <c r="F20" s="8"/>
      <c r="G20" s="17"/>
    </row>
    <row r="21" spans="1:9" ht="24" x14ac:dyDescent="0.25">
      <c r="A21" s="80" t="s">
        <v>27</v>
      </c>
      <c r="B21" s="52" t="s">
        <v>2160</v>
      </c>
      <c r="C21" s="62" t="s">
        <v>2150</v>
      </c>
      <c r="D21" s="49" t="s">
        <v>40</v>
      </c>
      <c r="E21" s="84">
        <v>38630</v>
      </c>
      <c r="F21" s="8"/>
      <c r="G21" s="17"/>
    </row>
    <row r="22" spans="1:9" s="38" customFormat="1" x14ac:dyDescent="0.25">
      <c r="A22" s="80" t="s">
        <v>27</v>
      </c>
      <c r="B22" s="52" t="s">
        <v>2161</v>
      </c>
      <c r="C22" s="62" t="s">
        <v>2152</v>
      </c>
      <c r="D22" s="49" t="s">
        <v>40</v>
      </c>
      <c r="E22" s="84">
        <v>38630</v>
      </c>
      <c r="F22" s="8"/>
      <c r="G22" s="35"/>
    </row>
    <row r="23" spans="1:9" ht="24" x14ac:dyDescent="0.25">
      <c r="A23" s="80" t="s">
        <v>27</v>
      </c>
      <c r="B23" s="52" t="s">
        <v>2162</v>
      </c>
      <c r="C23" s="62" t="s">
        <v>2154</v>
      </c>
      <c r="D23" s="49" t="s">
        <v>40</v>
      </c>
      <c r="E23" s="84">
        <v>38630</v>
      </c>
      <c r="F23" s="8"/>
      <c r="G23" s="17"/>
    </row>
    <row r="24" spans="1:9" x14ac:dyDescent="0.25">
      <c r="A24" s="81" t="s">
        <v>24</v>
      </c>
      <c r="B24" s="82">
        <f>SUBTOTAL(103,TabelaSKA1[Oznaka tujega TC, SC])</f>
        <v>10</v>
      </c>
      <c r="C24" s="52"/>
      <c r="D24" s="52"/>
      <c r="E24" s="85"/>
      <c r="F24" s="8"/>
      <c r="G24" s="17"/>
    </row>
    <row r="25" spans="1:9" x14ac:dyDescent="0.25">
      <c r="A25" s="50"/>
      <c r="B25" s="51"/>
      <c r="C25" s="52"/>
      <c r="D25" s="52"/>
      <c r="E25" s="53"/>
      <c r="F25" s="8"/>
      <c r="G25" s="17"/>
    </row>
    <row r="26" spans="1:9" x14ac:dyDescent="0.25">
      <c r="A26" s="300" t="s">
        <v>58</v>
      </c>
      <c r="B26" s="300"/>
      <c r="C26" s="40"/>
      <c r="D26" s="40"/>
      <c r="E26" s="40"/>
      <c r="F26" s="8"/>
      <c r="G26" s="17"/>
    </row>
    <row r="27" spans="1:9" x14ac:dyDescent="0.25">
      <c r="A27" s="302" t="s">
        <v>11</v>
      </c>
      <c r="B27" s="302"/>
      <c r="C27" s="7"/>
      <c r="D27" s="7"/>
      <c r="E27" s="7"/>
      <c r="F27" s="8"/>
      <c r="G27" s="17"/>
    </row>
    <row r="28" spans="1:9" x14ac:dyDescent="0.25">
      <c r="A28" s="39" t="s">
        <v>3065</v>
      </c>
      <c r="B28" s="39"/>
      <c r="C28" s="39"/>
      <c r="D28" s="39"/>
      <c r="E28" s="39"/>
      <c r="F28" s="8"/>
      <c r="G28" s="17"/>
    </row>
    <row r="29" spans="1:9" s="10" customFormat="1" x14ac:dyDescent="0.25">
      <c r="A29" s="42" t="s">
        <v>2690</v>
      </c>
      <c r="B29" s="42" t="s">
        <v>2691</v>
      </c>
      <c r="C29" s="42" t="s">
        <v>16</v>
      </c>
      <c r="D29" s="42" t="s">
        <v>57</v>
      </c>
      <c r="E29" s="42" t="s">
        <v>18</v>
      </c>
      <c r="F29" s="11"/>
      <c r="G29" s="11"/>
      <c r="H29" s="11"/>
    </row>
    <row r="30" spans="1:9" ht="48" x14ac:dyDescent="0.25">
      <c r="A30" s="205" t="s">
        <v>2147</v>
      </c>
      <c r="B30" s="207" t="s">
        <v>3066</v>
      </c>
      <c r="C30" s="207" t="s">
        <v>3080</v>
      </c>
      <c r="D30" s="207" t="s">
        <v>33</v>
      </c>
      <c r="E30" s="207" t="s">
        <v>2186</v>
      </c>
      <c r="F30" s="4"/>
    </row>
    <row r="31" spans="1:9" ht="72" x14ac:dyDescent="0.25">
      <c r="A31" s="13" t="s">
        <v>2147</v>
      </c>
      <c r="B31" s="208" t="s">
        <v>3067</v>
      </c>
      <c r="C31" s="208" t="s">
        <v>3081</v>
      </c>
      <c r="D31" s="208" t="s">
        <v>33</v>
      </c>
      <c r="E31" s="208" t="s">
        <v>2164</v>
      </c>
    </row>
    <row r="32" spans="1:9" ht="36" x14ac:dyDescent="0.25">
      <c r="A32" s="205" t="s">
        <v>2147</v>
      </c>
      <c r="B32" s="207" t="s">
        <v>3068</v>
      </c>
      <c r="C32" s="207" t="s">
        <v>3082</v>
      </c>
      <c r="D32" s="207" t="s">
        <v>580</v>
      </c>
      <c r="E32" s="207" t="s">
        <v>2185</v>
      </c>
    </row>
    <row r="33" spans="1:8" ht="36" x14ac:dyDescent="0.25">
      <c r="A33" s="13" t="s">
        <v>2147</v>
      </c>
      <c r="B33" s="208" t="s">
        <v>3069</v>
      </c>
      <c r="C33" s="208" t="s">
        <v>3083</v>
      </c>
      <c r="D33" s="208" t="s">
        <v>580</v>
      </c>
      <c r="E33" s="208" t="s">
        <v>3090</v>
      </c>
    </row>
    <row r="34" spans="1:8" ht="36" x14ac:dyDescent="0.25">
      <c r="A34" s="205" t="s">
        <v>2147</v>
      </c>
      <c r="B34" s="207" t="s">
        <v>3070</v>
      </c>
      <c r="C34" s="207" t="s">
        <v>3084</v>
      </c>
      <c r="D34" s="207" t="s">
        <v>580</v>
      </c>
      <c r="E34" s="207" t="s">
        <v>3091</v>
      </c>
    </row>
    <row r="35" spans="1:8" ht="36" x14ac:dyDescent="0.25">
      <c r="A35" s="13" t="s">
        <v>2147</v>
      </c>
      <c r="B35" s="208" t="s">
        <v>3071</v>
      </c>
      <c r="C35" s="208" t="s">
        <v>3085</v>
      </c>
      <c r="D35" s="208" t="s">
        <v>580</v>
      </c>
      <c r="E35" s="208" t="s">
        <v>3092</v>
      </c>
    </row>
    <row r="36" spans="1:8" ht="24" x14ac:dyDescent="0.25">
      <c r="A36" s="205" t="s">
        <v>2147</v>
      </c>
      <c r="B36" s="207" t="s">
        <v>3072</v>
      </c>
      <c r="C36" s="207" t="s">
        <v>3086</v>
      </c>
      <c r="D36" s="207" t="s">
        <v>580</v>
      </c>
      <c r="E36" s="207" t="s">
        <v>3093</v>
      </c>
      <c r="F36" s="4"/>
    </row>
    <row r="37" spans="1:8" ht="24" x14ac:dyDescent="0.25">
      <c r="A37" s="13" t="s">
        <v>2147</v>
      </c>
      <c r="B37" s="208" t="s">
        <v>3073</v>
      </c>
      <c r="C37" s="208" t="s">
        <v>3087</v>
      </c>
      <c r="D37" s="208" t="s">
        <v>32</v>
      </c>
      <c r="E37" s="208" t="s">
        <v>3094</v>
      </c>
      <c r="F37" s="4"/>
    </row>
    <row r="38" spans="1:8" s="20" customFormat="1" ht="24" x14ac:dyDescent="0.25">
      <c r="A38" s="205" t="s">
        <v>2147</v>
      </c>
      <c r="B38" s="207" t="s">
        <v>3074</v>
      </c>
      <c r="C38" s="207" t="s">
        <v>2194</v>
      </c>
      <c r="D38" s="207" t="s">
        <v>32</v>
      </c>
      <c r="E38" s="207" t="s">
        <v>2167</v>
      </c>
      <c r="F38" s="21"/>
      <c r="G38" s="21"/>
      <c r="H38" s="21"/>
    </row>
    <row r="39" spans="1:8" s="20" customFormat="1" ht="24" x14ac:dyDescent="0.25">
      <c r="A39" s="13" t="s">
        <v>2147</v>
      </c>
      <c r="B39" s="208" t="s">
        <v>3075</v>
      </c>
      <c r="C39" s="208" t="s">
        <v>2193</v>
      </c>
      <c r="D39" s="208" t="s">
        <v>32</v>
      </c>
      <c r="E39" s="208" t="s">
        <v>2166</v>
      </c>
      <c r="F39" s="21"/>
      <c r="G39" s="21"/>
      <c r="H39" s="21"/>
    </row>
    <row r="40" spans="1:8" s="20" customFormat="1" ht="48" x14ac:dyDescent="0.25">
      <c r="A40" s="205" t="s">
        <v>2147</v>
      </c>
      <c r="B40" s="207" t="s">
        <v>3076</v>
      </c>
      <c r="C40" s="207" t="s">
        <v>2192</v>
      </c>
      <c r="D40" s="207" t="s">
        <v>32</v>
      </c>
      <c r="E40" s="207" t="s">
        <v>2165</v>
      </c>
      <c r="F40" s="21"/>
      <c r="G40" s="21"/>
      <c r="H40" s="21"/>
    </row>
    <row r="41" spans="1:8" s="20" customFormat="1" ht="36" x14ac:dyDescent="0.25">
      <c r="A41" s="13" t="s">
        <v>2147</v>
      </c>
      <c r="B41" s="208" t="s">
        <v>3077</v>
      </c>
      <c r="C41" s="208" t="s">
        <v>3088</v>
      </c>
      <c r="D41" s="208" t="s">
        <v>32</v>
      </c>
      <c r="E41" s="208" t="s">
        <v>3095</v>
      </c>
      <c r="F41" s="21"/>
      <c r="G41" s="21"/>
      <c r="H41" s="21"/>
    </row>
    <row r="42" spans="1:8" s="20" customFormat="1" ht="48" x14ac:dyDescent="0.25">
      <c r="A42" s="205" t="s">
        <v>2147</v>
      </c>
      <c r="B42" s="207" t="s">
        <v>3078</v>
      </c>
      <c r="C42" s="207" t="s">
        <v>3089</v>
      </c>
      <c r="D42" s="207" t="s">
        <v>32</v>
      </c>
      <c r="E42" s="207" t="s">
        <v>3096</v>
      </c>
      <c r="F42" s="21"/>
      <c r="G42" s="21"/>
      <c r="H42" s="21"/>
    </row>
    <row r="43" spans="1:8" s="20" customFormat="1" ht="24" x14ac:dyDescent="0.25">
      <c r="A43" s="13" t="s">
        <v>2147</v>
      </c>
      <c r="B43" s="208" t="s">
        <v>3079</v>
      </c>
      <c r="C43" s="208" t="s">
        <v>2191</v>
      </c>
      <c r="D43" s="208" t="s">
        <v>32</v>
      </c>
      <c r="E43" s="208" t="s">
        <v>2163</v>
      </c>
      <c r="F43" s="21"/>
      <c r="G43" s="21"/>
      <c r="H43" s="21"/>
    </row>
    <row r="44" spans="1:8" ht="60" x14ac:dyDescent="0.2">
      <c r="A44" s="72" t="s">
        <v>2149</v>
      </c>
      <c r="B44" s="209" t="s">
        <v>3097</v>
      </c>
      <c r="C44" s="209" t="s">
        <v>3100</v>
      </c>
      <c r="D44" s="209" t="s">
        <v>33</v>
      </c>
      <c r="E44" s="208" t="s">
        <v>2169</v>
      </c>
      <c r="F44" s="22"/>
      <c r="G44" s="23"/>
      <c r="H44" s="23"/>
    </row>
    <row r="45" spans="1:8" ht="36" x14ac:dyDescent="0.2">
      <c r="A45" s="72" t="s">
        <v>2149</v>
      </c>
      <c r="B45" s="209" t="s">
        <v>3098</v>
      </c>
      <c r="C45" s="209" t="s">
        <v>3101</v>
      </c>
      <c r="D45" s="209" t="s">
        <v>139</v>
      </c>
      <c r="E45" s="208" t="s">
        <v>2170</v>
      </c>
      <c r="F45" s="22"/>
      <c r="G45" s="23"/>
      <c r="H45" s="23"/>
    </row>
    <row r="46" spans="1:8" ht="24" x14ac:dyDescent="0.2">
      <c r="A46" s="72" t="s">
        <v>2149</v>
      </c>
      <c r="B46" s="209" t="s">
        <v>3099</v>
      </c>
      <c r="C46" s="209" t="s">
        <v>3102</v>
      </c>
      <c r="D46" s="209" t="s">
        <v>45</v>
      </c>
      <c r="E46" s="208" t="s">
        <v>2168</v>
      </c>
      <c r="F46" s="22"/>
      <c r="G46" s="23"/>
      <c r="H46" s="23"/>
    </row>
    <row r="47" spans="1:8" ht="36" x14ac:dyDescent="0.25">
      <c r="A47" s="13" t="s">
        <v>2153</v>
      </c>
      <c r="B47" s="210" t="s">
        <v>3103</v>
      </c>
      <c r="C47" s="210" t="s">
        <v>2202</v>
      </c>
      <c r="D47" s="210" t="s">
        <v>33</v>
      </c>
      <c r="E47" s="210" t="s">
        <v>2182</v>
      </c>
      <c r="F47" s="22"/>
      <c r="G47" s="23"/>
      <c r="H47" s="23"/>
    </row>
    <row r="48" spans="1:8" ht="36" x14ac:dyDescent="0.25">
      <c r="A48" s="205" t="s">
        <v>2153</v>
      </c>
      <c r="B48" s="207" t="s">
        <v>3104</v>
      </c>
      <c r="C48" s="207" t="s">
        <v>3107</v>
      </c>
      <c r="D48" s="207" t="s">
        <v>139</v>
      </c>
      <c r="E48" s="207" t="s">
        <v>2180</v>
      </c>
      <c r="F48" s="22"/>
      <c r="G48" s="23"/>
      <c r="H48" s="23"/>
    </row>
    <row r="49" spans="1:8" ht="24" x14ac:dyDescent="0.25">
      <c r="A49" s="13" t="s">
        <v>2153</v>
      </c>
      <c r="B49" s="210" t="s">
        <v>3105</v>
      </c>
      <c r="C49" s="210" t="s">
        <v>2203</v>
      </c>
      <c r="D49" s="210" t="s">
        <v>32</v>
      </c>
      <c r="E49" s="210" t="s">
        <v>2183</v>
      </c>
      <c r="F49" s="22"/>
      <c r="G49" s="23"/>
      <c r="H49" s="23"/>
    </row>
    <row r="50" spans="1:8" ht="24" x14ac:dyDescent="0.25">
      <c r="A50" s="13" t="s">
        <v>2153</v>
      </c>
      <c r="B50" s="208" t="s">
        <v>3106</v>
      </c>
      <c r="C50" s="208" t="s">
        <v>2201</v>
      </c>
      <c r="D50" s="208" t="s">
        <v>32</v>
      </c>
      <c r="E50" s="208" t="s">
        <v>2181</v>
      </c>
      <c r="F50" s="22"/>
      <c r="G50" s="23"/>
      <c r="H50" s="23"/>
    </row>
    <row r="51" spans="1:8" ht="48" x14ac:dyDescent="0.25">
      <c r="A51" s="206" t="s">
        <v>2151</v>
      </c>
      <c r="B51" s="210" t="s">
        <v>3108</v>
      </c>
      <c r="C51" s="210" t="s">
        <v>3120</v>
      </c>
      <c r="D51" s="210" t="s">
        <v>33</v>
      </c>
      <c r="E51" s="210" t="s">
        <v>2174</v>
      </c>
      <c r="F51" s="22"/>
      <c r="G51" s="23"/>
      <c r="H51" s="23"/>
    </row>
    <row r="52" spans="1:8" ht="24" x14ac:dyDescent="0.25">
      <c r="A52" s="13" t="s">
        <v>2151</v>
      </c>
      <c r="B52" s="208" t="s">
        <v>3109</v>
      </c>
      <c r="C52" s="208" t="s">
        <v>2200</v>
      </c>
      <c r="D52" s="208" t="s">
        <v>139</v>
      </c>
      <c r="E52" s="208" t="s">
        <v>2177</v>
      </c>
      <c r="F52" s="5"/>
    </row>
    <row r="53" spans="1:8" ht="36" x14ac:dyDescent="0.25">
      <c r="A53" s="206" t="s">
        <v>2151</v>
      </c>
      <c r="B53" s="210" t="s">
        <v>3110</v>
      </c>
      <c r="C53" s="210" t="s">
        <v>3121</v>
      </c>
      <c r="D53" s="210" t="s">
        <v>139</v>
      </c>
      <c r="E53" s="210" t="s">
        <v>2173</v>
      </c>
      <c r="F53" s="16"/>
    </row>
    <row r="54" spans="1:8" ht="24" x14ac:dyDescent="0.25">
      <c r="A54" s="13" t="s">
        <v>2151</v>
      </c>
      <c r="B54" s="208" t="s">
        <v>3111</v>
      </c>
      <c r="C54" s="208" t="s">
        <v>3122</v>
      </c>
      <c r="D54" s="208" t="s">
        <v>139</v>
      </c>
      <c r="E54" s="208" t="s">
        <v>3126</v>
      </c>
    </row>
    <row r="55" spans="1:8" ht="48" x14ac:dyDescent="0.25">
      <c r="A55" s="206" t="s">
        <v>2151</v>
      </c>
      <c r="B55" s="210" t="s">
        <v>3112</v>
      </c>
      <c r="C55" s="210" t="s">
        <v>3123</v>
      </c>
      <c r="D55" s="210" t="s">
        <v>139</v>
      </c>
      <c r="E55" s="210" t="s">
        <v>2175</v>
      </c>
    </row>
    <row r="56" spans="1:8" ht="36" x14ac:dyDescent="0.25">
      <c r="A56" s="13" t="s">
        <v>2151</v>
      </c>
      <c r="B56" s="208" t="s">
        <v>3113</v>
      </c>
      <c r="C56" s="208" t="s">
        <v>2198</v>
      </c>
      <c r="D56" s="208" t="s">
        <v>140</v>
      </c>
      <c r="E56" s="208" t="s">
        <v>2178</v>
      </c>
    </row>
    <row r="57" spans="1:8" ht="36" x14ac:dyDescent="0.25">
      <c r="A57" s="206" t="s">
        <v>2151</v>
      </c>
      <c r="B57" s="210" t="s">
        <v>3114</v>
      </c>
      <c r="C57" s="210" t="s">
        <v>2196</v>
      </c>
      <c r="D57" s="210" t="s">
        <v>140</v>
      </c>
      <c r="E57" s="210" t="s">
        <v>2172</v>
      </c>
    </row>
    <row r="58" spans="1:8" ht="36" x14ac:dyDescent="0.25">
      <c r="A58" s="13" t="s">
        <v>2151</v>
      </c>
      <c r="B58" s="208" t="s">
        <v>3115</v>
      </c>
      <c r="C58" s="208" t="s">
        <v>2199</v>
      </c>
      <c r="D58" s="208" t="s">
        <v>140</v>
      </c>
      <c r="E58" s="208" t="s">
        <v>2179</v>
      </c>
    </row>
    <row r="59" spans="1:8" ht="24" x14ac:dyDescent="0.25">
      <c r="A59" s="206" t="s">
        <v>2151</v>
      </c>
      <c r="B59" s="210" t="s">
        <v>3116</v>
      </c>
      <c r="C59" s="210" t="s">
        <v>3124</v>
      </c>
      <c r="D59" s="210" t="s">
        <v>140</v>
      </c>
      <c r="E59" s="210" t="s">
        <v>2177</v>
      </c>
      <c r="F59" s="16"/>
    </row>
    <row r="60" spans="1:8" ht="36" x14ac:dyDescent="0.25">
      <c r="A60" s="13" t="s">
        <v>2151</v>
      </c>
      <c r="B60" s="208" t="s">
        <v>3117</v>
      </c>
      <c r="C60" s="208" t="s">
        <v>2197</v>
      </c>
      <c r="D60" s="208" t="s">
        <v>32</v>
      </c>
      <c r="E60" s="208" t="s">
        <v>2176</v>
      </c>
      <c r="F60" s="16"/>
    </row>
    <row r="61" spans="1:8" ht="24" x14ac:dyDescent="0.25">
      <c r="A61" s="206" t="s">
        <v>2151</v>
      </c>
      <c r="B61" s="210" t="s">
        <v>3118</v>
      </c>
      <c r="C61" s="210" t="s">
        <v>2195</v>
      </c>
      <c r="D61" s="210" t="s">
        <v>32</v>
      </c>
      <c r="E61" s="210" t="s">
        <v>2171</v>
      </c>
    </row>
    <row r="62" spans="1:8" ht="36" x14ac:dyDescent="0.25">
      <c r="A62" s="13" t="s">
        <v>2151</v>
      </c>
      <c r="B62" s="208" t="s">
        <v>3119</v>
      </c>
      <c r="C62" s="208" t="s">
        <v>3125</v>
      </c>
      <c r="D62" s="208" t="s">
        <v>32</v>
      </c>
      <c r="E62" s="208" t="s">
        <v>3127</v>
      </c>
    </row>
    <row r="63" spans="1:8" ht="24" x14ac:dyDescent="0.2">
      <c r="A63" s="72" t="s">
        <v>2155</v>
      </c>
      <c r="B63" s="211" t="s">
        <v>3129</v>
      </c>
      <c r="C63" s="72" t="s">
        <v>2204</v>
      </c>
      <c r="D63" s="211" t="s">
        <v>716</v>
      </c>
      <c r="E63" s="211" t="s">
        <v>2163</v>
      </c>
    </row>
    <row r="64" spans="1:8" ht="36" x14ac:dyDescent="0.2">
      <c r="A64" s="72" t="s">
        <v>2155</v>
      </c>
      <c r="B64" s="211" t="s">
        <v>3130</v>
      </c>
      <c r="C64" s="72" t="s">
        <v>2205</v>
      </c>
      <c r="D64" s="211" t="s">
        <v>3132</v>
      </c>
      <c r="E64" s="211" t="s">
        <v>2184</v>
      </c>
    </row>
    <row r="65" spans="1:6" ht="24" x14ac:dyDescent="0.2">
      <c r="A65" s="72" t="s">
        <v>2155</v>
      </c>
      <c r="B65" s="211" t="s">
        <v>3131</v>
      </c>
      <c r="C65" s="72" t="s">
        <v>2206</v>
      </c>
      <c r="D65" s="211" t="s">
        <v>3133</v>
      </c>
      <c r="E65" s="211" t="s">
        <v>3128</v>
      </c>
    </row>
    <row r="66" spans="1:6" ht="36" x14ac:dyDescent="0.25">
      <c r="A66" s="13" t="s">
        <v>2156</v>
      </c>
      <c r="B66" s="212" t="s">
        <v>3135</v>
      </c>
      <c r="C66" s="13" t="s">
        <v>3134</v>
      </c>
      <c r="D66" s="13" t="s">
        <v>528</v>
      </c>
      <c r="E66" s="212" t="s">
        <v>3136</v>
      </c>
      <c r="F66" s="5"/>
    </row>
    <row r="67" spans="1:6" ht="24" x14ac:dyDescent="0.2">
      <c r="A67" s="72" t="s">
        <v>2158</v>
      </c>
      <c r="B67" s="213" t="s">
        <v>3139</v>
      </c>
      <c r="C67" s="213" t="s">
        <v>3146</v>
      </c>
      <c r="D67" s="213" t="s">
        <v>523</v>
      </c>
      <c r="E67" s="213" t="s">
        <v>3137</v>
      </c>
    </row>
    <row r="68" spans="1:6" ht="60" x14ac:dyDescent="0.2">
      <c r="A68" s="72" t="s">
        <v>2158</v>
      </c>
      <c r="B68" s="213" t="s">
        <v>3140</v>
      </c>
      <c r="C68" s="213" t="s">
        <v>3147</v>
      </c>
      <c r="D68" s="213" t="s">
        <v>1195</v>
      </c>
      <c r="E68" s="213" t="s">
        <v>3138</v>
      </c>
    </row>
    <row r="69" spans="1:6" ht="48" x14ac:dyDescent="0.2">
      <c r="A69" s="72" t="s">
        <v>2158</v>
      </c>
      <c r="B69" s="213" t="s">
        <v>3141</v>
      </c>
      <c r="C69" s="213" t="s">
        <v>2207</v>
      </c>
      <c r="D69" s="213" t="s">
        <v>1294</v>
      </c>
      <c r="E69" s="213" t="s">
        <v>2186</v>
      </c>
    </row>
    <row r="70" spans="1:6" ht="48" x14ac:dyDescent="0.2">
      <c r="A70" s="72" t="s">
        <v>2158</v>
      </c>
      <c r="B70" s="213" t="s">
        <v>3142</v>
      </c>
      <c r="C70" s="213" t="s">
        <v>2208</v>
      </c>
      <c r="D70" s="213" t="s">
        <v>528</v>
      </c>
      <c r="E70" s="213" t="s">
        <v>2187</v>
      </c>
    </row>
    <row r="71" spans="1:6" ht="72" x14ac:dyDescent="0.2">
      <c r="A71" s="72" t="s">
        <v>2158</v>
      </c>
      <c r="B71" s="213" t="s">
        <v>3143</v>
      </c>
      <c r="C71" s="213" t="s">
        <v>2209</v>
      </c>
      <c r="D71" s="213" t="s">
        <v>1294</v>
      </c>
      <c r="E71" s="213" t="s">
        <v>2164</v>
      </c>
    </row>
    <row r="72" spans="1:6" ht="36" x14ac:dyDescent="0.2">
      <c r="A72" s="72" t="s">
        <v>2158</v>
      </c>
      <c r="B72" s="213" t="s">
        <v>3144</v>
      </c>
      <c r="C72" s="213" t="s">
        <v>2210</v>
      </c>
      <c r="D72" s="213" t="s">
        <v>526</v>
      </c>
      <c r="E72" s="213" t="s">
        <v>2188</v>
      </c>
    </row>
    <row r="73" spans="1:6" ht="36" x14ac:dyDescent="0.2">
      <c r="A73" s="72" t="s">
        <v>2158</v>
      </c>
      <c r="B73" s="213" t="s">
        <v>3145</v>
      </c>
      <c r="C73" s="213" t="s">
        <v>2211</v>
      </c>
      <c r="D73" s="213" t="s">
        <v>526</v>
      </c>
      <c r="E73" s="213" t="s">
        <v>2189</v>
      </c>
    </row>
    <row r="74" spans="1:6" ht="38.25" x14ac:dyDescent="0.2">
      <c r="A74" s="72" t="s">
        <v>2160</v>
      </c>
      <c r="B74" s="204" t="s">
        <v>3148</v>
      </c>
      <c r="C74" s="204" t="s">
        <v>2212</v>
      </c>
      <c r="D74" s="204" t="s">
        <v>1193</v>
      </c>
      <c r="E74" s="204" t="s">
        <v>2170</v>
      </c>
    </row>
    <row r="75" spans="1:6" ht="25.5" x14ac:dyDescent="0.2">
      <c r="A75" s="72" t="s">
        <v>2160</v>
      </c>
      <c r="B75" s="204" t="s">
        <v>3149</v>
      </c>
      <c r="C75" s="204" t="s">
        <v>2213</v>
      </c>
      <c r="D75" s="204" t="s">
        <v>524</v>
      </c>
      <c r="E75" s="204" t="s">
        <v>2168</v>
      </c>
    </row>
    <row r="76" spans="1:6" ht="24" x14ac:dyDescent="0.2">
      <c r="A76" s="72" t="s">
        <v>2161</v>
      </c>
      <c r="B76" s="211" t="s">
        <v>3152</v>
      </c>
      <c r="C76" s="211" t="s">
        <v>2214</v>
      </c>
      <c r="D76" s="211" t="s">
        <v>526</v>
      </c>
      <c r="E76" s="211" t="s">
        <v>2177</v>
      </c>
    </row>
    <row r="77" spans="1:6" ht="48" x14ac:dyDescent="0.2">
      <c r="A77" s="72" t="s">
        <v>2161</v>
      </c>
      <c r="B77" s="211" t="s">
        <v>3153</v>
      </c>
      <c r="C77" s="211" t="s">
        <v>2215</v>
      </c>
      <c r="D77" s="211" t="s">
        <v>529</v>
      </c>
      <c r="E77" s="211" t="s">
        <v>2175</v>
      </c>
    </row>
    <row r="78" spans="1:6" ht="48" x14ac:dyDescent="0.2">
      <c r="A78" s="72" t="s">
        <v>2161</v>
      </c>
      <c r="B78" s="211" t="s">
        <v>3154</v>
      </c>
      <c r="C78" s="211" t="s">
        <v>2216</v>
      </c>
      <c r="D78" s="211" t="s">
        <v>1294</v>
      </c>
      <c r="E78" s="211" t="s">
        <v>2174</v>
      </c>
    </row>
    <row r="79" spans="1:6" ht="36" x14ac:dyDescent="0.2">
      <c r="A79" s="72" t="s">
        <v>2161</v>
      </c>
      <c r="B79" s="211" t="s">
        <v>3155</v>
      </c>
      <c r="C79" s="211" t="s">
        <v>2217</v>
      </c>
      <c r="D79" s="211" t="s">
        <v>1193</v>
      </c>
      <c r="E79" s="211" t="s">
        <v>2173</v>
      </c>
    </row>
    <row r="80" spans="1:6" ht="36" x14ac:dyDescent="0.2">
      <c r="A80" s="72" t="s">
        <v>2161</v>
      </c>
      <c r="B80" s="211" t="s">
        <v>3156</v>
      </c>
      <c r="C80" s="211" t="s">
        <v>2218</v>
      </c>
      <c r="D80" s="211" t="s">
        <v>526</v>
      </c>
      <c r="E80" s="211" t="s">
        <v>2172</v>
      </c>
    </row>
    <row r="81" spans="1:5" ht="36" x14ac:dyDescent="0.2">
      <c r="A81" s="72" t="s">
        <v>2161</v>
      </c>
      <c r="B81" s="211" t="s">
        <v>3157</v>
      </c>
      <c r="C81" s="211" t="s">
        <v>3150</v>
      </c>
      <c r="D81" s="211" t="s">
        <v>526</v>
      </c>
      <c r="E81" s="211" t="s">
        <v>3127</v>
      </c>
    </row>
    <row r="82" spans="1:5" ht="24" x14ac:dyDescent="0.2">
      <c r="A82" s="72" t="s">
        <v>2161</v>
      </c>
      <c r="B82" s="211" t="s">
        <v>3158</v>
      </c>
      <c r="C82" s="211" t="s">
        <v>2219</v>
      </c>
      <c r="D82" s="211" t="s">
        <v>1193</v>
      </c>
      <c r="E82" s="211" t="s">
        <v>3161</v>
      </c>
    </row>
    <row r="83" spans="1:5" ht="24" x14ac:dyDescent="0.2">
      <c r="A83" s="72" t="s">
        <v>2161</v>
      </c>
      <c r="B83" s="211" t="s">
        <v>3159</v>
      </c>
      <c r="C83" s="211" t="s">
        <v>2220</v>
      </c>
      <c r="D83" s="211" t="s">
        <v>528</v>
      </c>
      <c r="E83" s="211" t="s">
        <v>2171</v>
      </c>
    </row>
    <row r="84" spans="1:5" ht="36" x14ac:dyDescent="0.2">
      <c r="A84" s="72" t="s">
        <v>2161</v>
      </c>
      <c r="B84" s="211" t="s">
        <v>3160</v>
      </c>
      <c r="C84" s="211" t="s">
        <v>3151</v>
      </c>
      <c r="D84" s="211" t="s">
        <v>1899</v>
      </c>
      <c r="E84" s="211" t="s">
        <v>3162</v>
      </c>
    </row>
    <row r="85" spans="1:5" ht="24" x14ac:dyDescent="0.2">
      <c r="A85" s="72" t="s">
        <v>2162</v>
      </c>
      <c r="B85" s="211" t="s">
        <v>3163</v>
      </c>
      <c r="C85" s="211" t="s">
        <v>2221</v>
      </c>
      <c r="D85" s="211" t="s">
        <v>716</v>
      </c>
      <c r="E85" s="211" t="s">
        <v>2181</v>
      </c>
    </row>
    <row r="86" spans="1:5" ht="36" x14ac:dyDescent="0.2">
      <c r="A86" s="72" t="s">
        <v>2162</v>
      </c>
      <c r="B86" s="211" t="s">
        <v>3164</v>
      </c>
      <c r="C86" s="211" t="s">
        <v>2222</v>
      </c>
      <c r="D86" s="211" t="s">
        <v>1193</v>
      </c>
      <c r="E86" s="211" t="s">
        <v>2180</v>
      </c>
    </row>
    <row r="87" spans="1:5" ht="48" x14ac:dyDescent="0.2">
      <c r="A87" s="72" t="s">
        <v>2162</v>
      </c>
      <c r="B87" s="211" t="s">
        <v>3165</v>
      </c>
      <c r="C87" s="211" t="s">
        <v>2223</v>
      </c>
      <c r="D87" s="211" t="s">
        <v>1192</v>
      </c>
      <c r="E87" s="211" t="s">
        <v>2190</v>
      </c>
    </row>
    <row r="88" spans="1:5" x14ac:dyDescent="0.25">
      <c r="A88" s="46" t="s">
        <v>24</v>
      </c>
      <c r="B88" s="46">
        <f>SUBTOTAL(103,TabelaSKA2.1[Številka projekta])</f>
        <v>58</v>
      </c>
      <c r="C88" s="30"/>
      <c r="D88" s="27"/>
      <c r="E88" s="43"/>
    </row>
    <row r="89" spans="1:5" x14ac:dyDescent="0.25">
      <c r="A89" s="46"/>
      <c r="B89" s="43"/>
      <c r="C89" s="27"/>
      <c r="D89" s="27"/>
      <c r="E89" s="43"/>
    </row>
    <row r="90" spans="1:5" ht="13.5" thickBot="1" x14ac:dyDescent="0.3">
      <c r="A90" s="59" t="s">
        <v>15</v>
      </c>
      <c r="B90" s="59"/>
      <c r="C90" s="59"/>
      <c r="D90" s="10"/>
      <c r="E90" s="4"/>
    </row>
    <row r="91" spans="1:5" ht="13.5" thickBot="1" x14ac:dyDescent="0.3">
      <c r="A91" s="66" t="s">
        <v>16</v>
      </c>
      <c r="B91" s="67" t="s">
        <v>17</v>
      </c>
      <c r="C91" s="67" t="s">
        <v>18</v>
      </c>
      <c r="D91" s="88" t="s">
        <v>2694</v>
      </c>
    </row>
    <row r="92" spans="1:5" x14ac:dyDescent="0.25">
      <c r="A92" s="45"/>
      <c r="B92" s="42"/>
      <c r="C92" s="32"/>
      <c r="D92" s="87"/>
    </row>
    <row r="93" spans="1:5" x14ac:dyDescent="0.25">
      <c r="A93" s="45"/>
      <c r="B93" s="42"/>
      <c r="C93" s="32"/>
      <c r="D93" s="87"/>
    </row>
    <row r="94" spans="1:5" x14ac:dyDescent="0.25">
      <c r="A94" s="45"/>
      <c r="B94" s="42"/>
      <c r="C94" s="32"/>
      <c r="D94" s="87"/>
    </row>
    <row r="95" spans="1:5" x14ac:dyDescent="0.25">
      <c r="A95" s="33" t="s">
        <v>24</v>
      </c>
      <c r="B95" s="44">
        <f>SUBTOTAL(109,TabelaSKA2.2[Strani])</f>
        <v>0</v>
      </c>
      <c r="C95" s="44">
        <f>SUBTOTAL(103,TabelaSKA2.2[Naslov])</f>
        <v>0</v>
      </c>
      <c r="D95" s="86"/>
    </row>
    <row r="96" spans="1:5" x14ac:dyDescent="0.25">
      <c r="A96" s="4"/>
      <c r="B96" s="4"/>
      <c r="C96" s="18"/>
      <c r="D96" s="4"/>
      <c r="E96" s="4"/>
    </row>
    <row r="97" spans="1:5" ht="13.5" thickBot="1" x14ac:dyDescent="0.3">
      <c r="A97" s="59" t="s">
        <v>19</v>
      </c>
      <c r="B97" s="59"/>
      <c r="C97" s="59"/>
      <c r="D97" s="21"/>
      <c r="E97" s="21"/>
    </row>
    <row r="98" spans="1:5" ht="13.5" thickBot="1" x14ac:dyDescent="0.3">
      <c r="A98" s="69" t="s">
        <v>16</v>
      </c>
      <c r="B98" s="70" t="s">
        <v>17</v>
      </c>
      <c r="C98" s="70" t="s">
        <v>18</v>
      </c>
      <c r="D98" s="91" t="s">
        <v>2694</v>
      </c>
      <c r="E98" s="21"/>
    </row>
    <row r="99" spans="1:5" x14ac:dyDescent="0.25">
      <c r="A99" s="5"/>
      <c r="B99" s="37"/>
      <c r="C99" s="8"/>
      <c r="D99" s="90"/>
      <c r="E99" s="21"/>
    </row>
    <row r="100" spans="1:5" x14ac:dyDescent="0.25">
      <c r="A100" s="5"/>
      <c r="B100" s="37"/>
      <c r="C100" s="8"/>
      <c r="D100" s="90"/>
      <c r="E100" s="21"/>
    </row>
    <row r="101" spans="1:5" x14ac:dyDescent="0.25">
      <c r="A101" s="5"/>
      <c r="B101" s="37"/>
      <c r="C101" s="8"/>
      <c r="D101" s="90"/>
      <c r="E101" s="21"/>
    </row>
    <row r="102" spans="1:5" x14ac:dyDescent="0.2">
      <c r="A102" s="25" t="s">
        <v>24</v>
      </c>
      <c r="B102" s="43">
        <f>SUBTOTAL(109,TabelaSKA2.3[Strani])</f>
        <v>0</v>
      </c>
      <c r="C102" s="43">
        <f>SUBTOTAL(103,TabelaSKA2.3[Naslov])</f>
        <v>0</v>
      </c>
      <c r="D102" s="89"/>
      <c r="E102" s="21"/>
    </row>
    <row r="103" spans="1:5" x14ac:dyDescent="0.25">
      <c r="A103" s="19"/>
      <c r="B103" s="20"/>
      <c r="C103" s="19"/>
      <c r="D103" s="21"/>
      <c r="E103" s="21"/>
    </row>
    <row r="104" spans="1:5" x14ac:dyDescent="0.25">
      <c r="A104" s="10" t="s">
        <v>59</v>
      </c>
      <c r="B104" s="20"/>
      <c r="C104" s="19"/>
      <c r="D104" s="21"/>
      <c r="E104" s="21"/>
    </row>
    <row r="105" spans="1:5" ht="13.5" thickBot="1" x14ac:dyDescent="0.3">
      <c r="A105" s="59" t="s">
        <v>60</v>
      </c>
      <c r="B105" s="59"/>
      <c r="C105" s="59"/>
      <c r="D105" s="22"/>
      <c r="E105" s="22"/>
    </row>
    <row r="106" spans="1:5" ht="13.5" thickBot="1" x14ac:dyDescent="0.3">
      <c r="A106" s="66" t="s">
        <v>16</v>
      </c>
      <c r="B106" s="67" t="s">
        <v>17</v>
      </c>
      <c r="C106" s="67" t="s">
        <v>18</v>
      </c>
      <c r="D106" s="88" t="s">
        <v>2694</v>
      </c>
      <c r="E106" s="22"/>
    </row>
    <row r="107" spans="1:5" ht="36" x14ac:dyDescent="0.25">
      <c r="A107" s="215" t="s">
        <v>2224</v>
      </c>
      <c r="B107" s="42">
        <v>67</v>
      </c>
      <c r="C107" s="32" t="s">
        <v>2225</v>
      </c>
      <c r="D107" s="90"/>
      <c r="E107" s="22"/>
    </row>
    <row r="108" spans="1:5" ht="36" x14ac:dyDescent="0.25">
      <c r="A108" s="215" t="s">
        <v>2229</v>
      </c>
      <c r="B108" s="42">
        <v>99</v>
      </c>
      <c r="C108" s="32" t="s">
        <v>2230</v>
      </c>
      <c r="D108" s="90"/>
      <c r="E108" s="22"/>
    </row>
    <row r="109" spans="1:5" ht="48" x14ac:dyDescent="0.25">
      <c r="A109" s="215" t="s">
        <v>2227</v>
      </c>
      <c r="B109" s="42">
        <v>3</v>
      </c>
      <c r="C109" s="32" t="s">
        <v>2228</v>
      </c>
      <c r="D109" s="90"/>
      <c r="E109" s="22"/>
    </row>
    <row r="110" spans="1:5" ht="37.5" customHeight="1" x14ac:dyDescent="0.25">
      <c r="A110" s="45" t="s">
        <v>3166</v>
      </c>
      <c r="B110" s="42">
        <v>299</v>
      </c>
      <c r="C110" s="32" t="s">
        <v>3167</v>
      </c>
      <c r="D110" s="90"/>
      <c r="E110" s="22"/>
    </row>
    <row r="111" spans="1:5" ht="37.5" customHeight="1" x14ac:dyDescent="0.25">
      <c r="A111" s="45" t="s">
        <v>3168</v>
      </c>
      <c r="B111" s="42">
        <v>13</v>
      </c>
      <c r="C111" s="32" t="s">
        <v>3170</v>
      </c>
      <c r="D111" s="90"/>
      <c r="E111" s="22"/>
    </row>
    <row r="112" spans="1:5" ht="48" x14ac:dyDescent="0.25">
      <c r="A112" s="45" t="s">
        <v>3168</v>
      </c>
      <c r="B112" s="42">
        <v>6</v>
      </c>
      <c r="C112" s="32" t="s">
        <v>3169</v>
      </c>
      <c r="D112" s="90"/>
      <c r="E112" s="22"/>
    </row>
    <row r="113" spans="1:5" ht="60" x14ac:dyDescent="0.25">
      <c r="A113" s="45" t="s">
        <v>3171</v>
      </c>
      <c r="B113" s="42">
        <v>107</v>
      </c>
      <c r="C113" s="32" t="s">
        <v>3172</v>
      </c>
      <c r="D113" s="90"/>
      <c r="E113" s="22"/>
    </row>
    <row r="114" spans="1:5" x14ac:dyDescent="0.25">
      <c r="A114" s="214"/>
      <c r="B114" s="42"/>
      <c r="C114" s="32"/>
      <c r="D114" s="90"/>
      <c r="E114" s="22"/>
    </row>
    <row r="115" spans="1:5" x14ac:dyDescent="0.2">
      <c r="A115" s="25" t="s">
        <v>24</v>
      </c>
      <c r="B115" s="43">
        <f>SUBTOTAL(109,TabelaSKA3.1[Strani])</f>
        <v>594</v>
      </c>
      <c r="C115" s="43">
        <f>SUBTOTAL(103,TabelaSKA3.1[Naslov])</f>
        <v>7</v>
      </c>
      <c r="D115" s="89"/>
      <c r="E115" s="22"/>
    </row>
    <row r="116" spans="1:5" x14ac:dyDescent="0.25">
      <c r="A116" s="25"/>
      <c r="B116" s="25"/>
      <c r="C116" s="26"/>
      <c r="D116" s="22"/>
      <c r="E116" s="22"/>
    </row>
    <row r="117" spans="1:5" ht="13.5" thickBot="1" x14ac:dyDescent="0.3">
      <c r="A117" s="58" t="s">
        <v>324</v>
      </c>
      <c r="B117" s="58"/>
      <c r="C117" s="58"/>
      <c r="D117" s="58"/>
      <c r="E117" s="5"/>
    </row>
    <row r="118" spans="1:5" ht="13.5" thickBot="1" x14ac:dyDescent="0.3">
      <c r="A118" s="66" t="s">
        <v>16</v>
      </c>
      <c r="B118" s="67" t="s">
        <v>17</v>
      </c>
      <c r="C118" s="67" t="s">
        <v>18</v>
      </c>
      <c r="D118" s="88" t="s">
        <v>2694</v>
      </c>
      <c r="E118" s="16"/>
    </row>
    <row r="119" spans="1:5" ht="36" x14ac:dyDescent="0.25">
      <c r="A119" s="45" t="s">
        <v>2231</v>
      </c>
      <c r="B119" s="42">
        <v>281</v>
      </c>
      <c r="C119" s="32" t="s">
        <v>2226</v>
      </c>
      <c r="D119" s="90"/>
      <c r="E119" s="16"/>
    </row>
    <row r="120" spans="1:5" x14ac:dyDescent="0.25">
      <c r="A120" s="45"/>
      <c r="B120" s="42"/>
      <c r="C120" s="32"/>
      <c r="D120" s="90"/>
      <c r="E120" s="16"/>
    </row>
    <row r="121" spans="1:5" x14ac:dyDescent="0.25">
      <c r="A121" s="45"/>
      <c r="B121" s="42"/>
      <c r="C121" s="32"/>
      <c r="D121" s="90"/>
      <c r="E121" s="16"/>
    </row>
    <row r="122" spans="1:5" x14ac:dyDescent="0.2">
      <c r="A122" s="25" t="s">
        <v>24</v>
      </c>
      <c r="B122" s="43">
        <f>SUBTOTAL(109,TabelaSKA3.2[Strani])</f>
        <v>281</v>
      </c>
      <c r="C122" s="43">
        <f>SUBTOTAL(103,TabelaSKA3.2[Naslov])</f>
        <v>1</v>
      </c>
      <c r="D122" s="89"/>
      <c r="E122" s="16"/>
    </row>
    <row r="123" spans="1:5" x14ac:dyDescent="0.25">
      <c r="A123" s="25"/>
      <c r="B123" s="43"/>
      <c r="C123" s="43"/>
      <c r="D123" s="5"/>
      <c r="E123" s="5"/>
    </row>
    <row r="124" spans="1:5" ht="13.5" thickBot="1" x14ac:dyDescent="0.3">
      <c r="A124" s="60" t="s">
        <v>215</v>
      </c>
      <c r="B124" s="60"/>
      <c r="C124" s="60"/>
      <c r="D124" s="5"/>
      <c r="E124" s="5"/>
    </row>
    <row r="125" spans="1:5" ht="13.5" thickBot="1" x14ac:dyDescent="0.3">
      <c r="A125" s="67" t="s">
        <v>22</v>
      </c>
      <c r="B125" s="67" t="s">
        <v>65</v>
      </c>
      <c r="C125" s="66" t="s">
        <v>2797</v>
      </c>
      <c r="D125" s="93" t="s">
        <v>2694</v>
      </c>
      <c r="E125" s="60"/>
    </row>
    <row r="126" spans="1:5" x14ac:dyDescent="0.25">
      <c r="A126" s="45"/>
      <c r="B126" s="32"/>
      <c r="C126" s="42"/>
      <c r="D126" s="90"/>
    </row>
    <row r="127" spans="1:5" x14ac:dyDescent="0.25">
      <c r="A127" s="45"/>
      <c r="B127" s="32"/>
      <c r="C127" s="42"/>
      <c r="D127" s="90"/>
    </row>
    <row r="128" spans="1:5" x14ac:dyDescent="0.25">
      <c r="A128" s="45"/>
      <c r="B128" s="32"/>
      <c r="C128" s="42"/>
      <c r="D128" s="90"/>
    </row>
    <row r="129" spans="1:4" x14ac:dyDescent="0.2">
      <c r="A129" s="30" t="s">
        <v>24</v>
      </c>
      <c r="B129" s="30">
        <f>SUBTOTAL(103,TabelaSKA4[TDT])</f>
        <v>0</v>
      </c>
      <c r="C129" s="30"/>
      <c r="D129" s="92"/>
    </row>
    <row r="130" spans="1:4" x14ac:dyDescent="0.25">
      <c r="A130" s="25"/>
      <c r="B130" s="27"/>
      <c r="C130" s="28"/>
    </row>
    <row r="131" spans="1:4" x14ac:dyDescent="0.25">
      <c r="D131" s="29"/>
    </row>
  </sheetData>
  <mergeCells count="15">
    <mergeCell ref="G18:H18"/>
    <mergeCell ref="A26:B26"/>
    <mergeCell ref="A27:B27"/>
    <mergeCell ref="A6:B6"/>
    <mergeCell ref="A7:B7"/>
    <mergeCell ref="A8:B8"/>
    <mergeCell ref="A10:C10"/>
    <mergeCell ref="C11:E11"/>
    <mergeCell ref="G12:H12"/>
    <mergeCell ref="A5:B5"/>
    <mergeCell ref="C1:E1"/>
    <mergeCell ref="A2:B2"/>
    <mergeCell ref="C2:E2"/>
    <mergeCell ref="A3:B3"/>
    <mergeCell ref="A4:B4"/>
  </mergeCells>
  <dataValidations count="7">
    <dataValidation allowBlank="1" showInputMessage="1" showErrorMessage="1" promptTitle="Vnesi oznako" prompt="Vnesi oznako Evropskega, mednarodnega ali Slovenskega TC, SC ali WG" sqref="B126:B128" xr:uid="{1B8024E2-68CF-4581-A5CE-0247D121BD5D}"/>
    <dataValidation allowBlank="1" showInputMessage="1" showErrorMessage="1" promptTitle="Vnesi ime " prompt="Vpiši ime in priimek strokovnjaka oziroma TS" sqref="A126:A128" xr:uid="{86997BF6-73D6-4E1A-B02C-84F1EA62C5AC}"/>
    <dataValidation type="list" allowBlank="1" showInputMessage="1" promptTitle="Izberi iz seznama" prompt="Iz spodnjega seznama izberi tujo organizacijo kateri pripada TDT" sqref="A14:A23" xr:uid="{F37CA098-A650-419C-AC5F-F56CE911221C}">
      <formula1>Organizacije</formula1>
    </dataValidation>
    <dataValidation type="list" allowBlank="1" showInputMessage="1" showErrorMessage="1" promptTitle="Izberi iz seznama" prompt="Izberi trenutni status članstva znortaj tujega TDT" sqref="D14:D23" xr:uid="{03A14F12-1F9C-4297-9BE6-9D8839B82E42}">
      <formula1>Status</formula1>
    </dataValidation>
    <dataValidation allowBlank="1" showInputMessage="1" promptTitle="Vnesi datum" prompt="Vnesi datum zadnje spremembe statusa članstva TDT" sqref="E14:E23" xr:uid="{74080C81-5BBA-4CC3-B324-4B244DA4D824}"/>
    <dataValidation allowBlank="1" showInputMessage="1" showErrorMessage="1" promptTitle="Vnesi naslov tujega TDT" prompt="Vnesi originalni naslov tujega TDT" sqref="C14:C23" xr:uid="{EFDDA257-3190-45C6-ABAF-1A56B8100520}"/>
    <dataValidation allowBlank="1" showInputMessage="1" showErrorMessage="1" promptTitle="Vnesi ime TDT" prompt="Vnesi celotno ime tujega TDT" sqref="C126:C128" xr:uid="{E1A20F2E-289A-4377-AEC1-78365F137A0B}"/>
  </dataValidations>
  <pageMargins left="0.25" right="0.25" top="0.25" bottom="0.25" header="0.5" footer="0.5"/>
  <pageSetup paperSize="9" orientation="landscape" r:id="rId1"/>
  <headerFooter alignWithMargins="0">
    <oddFooter>&amp;L&amp;C&amp;R</oddFooter>
  </headerFooter>
  <drawing r:id="rId2"/>
  <tableParts count="7">
    <tablePart r:id="rId3"/>
    <tablePart r:id="rId4"/>
    <tablePart r:id="rId5"/>
    <tablePart r:id="rId6"/>
    <tablePart r:id="rId7"/>
    <tablePart r:id="rId8"/>
    <tablePart r:id="rId9"/>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BD5F1-D1CD-4514-A63A-13C661944993}">
  <sheetPr>
    <outlinePr summaryBelow="0" summaryRight="0"/>
  </sheetPr>
  <dimension ref="A1:M65"/>
  <sheetViews>
    <sheetView showGridLines="0" zoomScaleNormal="100" workbookViewId="0">
      <pane ySplit="1" topLeftCell="A38" activePane="bottomLeft" state="frozenSplit"/>
      <selection activeCell="A31" sqref="A31"/>
      <selection pane="bottomLeft" activeCell="G24" sqref="G24"/>
    </sheetView>
  </sheetViews>
  <sheetFormatPr defaultColWidth="9.140625" defaultRowHeight="12.75" x14ac:dyDescent="0.25"/>
  <cols>
    <col min="1" max="1" width="23.140625" style="3" customWidth="1"/>
    <col min="2" max="2" width="18.28515625" style="3" customWidth="1"/>
    <col min="3" max="3" width="38.7109375" style="3" customWidth="1"/>
    <col min="4" max="4" width="14.140625" style="3" bestFit="1" customWidth="1"/>
    <col min="5" max="5" width="43.7109375" style="3" customWidth="1"/>
    <col min="6" max="8" width="11.5703125" style="3" customWidth="1"/>
    <col min="9" max="9" width="3.5703125" style="3" customWidth="1"/>
    <col min="10" max="16384" width="9.140625" style="3"/>
  </cols>
  <sheetData>
    <row r="1" spans="1:13" ht="18.75" customHeight="1" x14ac:dyDescent="0.25">
      <c r="A1" s="1"/>
      <c r="B1" s="2"/>
      <c r="C1" s="306" t="s">
        <v>0</v>
      </c>
      <c r="D1" s="306"/>
      <c r="E1" s="306"/>
      <c r="F1" s="2"/>
      <c r="G1" s="1"/>
      <c r="H1" s="1"/>
    </row>
    <row r="2" spans="1:13" ht="13.5" customHeight="1" x14ac:dyDescent="0.25">
      <c r="A2" s="303" t="s">
        <v>1</v>
      </c>
      <c r="B2" s="303"/>
      <c r="C2" s="307" t="s">
        <v>34</v>
      </c>
      <c r="D2" s="307"/>
      <c r="E2" s="307"/>
      <c r="F2" s="1"/>
      <c r="G2" s="1"/>
      <c r="H2" s="1"/>
    </row>
    <row r="3" spans="1:13" x14ac:dyDescent="0.25">
      <c r="A3" s="303" t="s">
        <v>2</v>
      </c>
      <c r="B3" s="303"/>
      <c r="C3" s="5" t="s">
        <v>61</v>
      </c>
      <c r="D3" s="5"/>
      <c r="E3" s="5"/>
      <c r="F3" s="5"/>
      <c r="G3" s="1"/>
      <c r="H3" s="1"/>
    </row>
    <row r="4" spans="1:13" x14ac:dyDescent="0.25">
      <c r="A4" s="303" t="s">
        <v>3</v>
      </c>
      <c r="B4" s="303"/>
      <c r="C4" s="5" t="s">
        <v>97</v>
      </c>
      <c r="D4" s="5"/>
      <c r="E4" s="5"/>
      <c r="F4" s="5"/>
      <c r="G4" s="1"/>
      <c r="H4" s="1"/>
      <c r="J4" s="36"/>
      <c r="K4" s="10"/>
      <c r="L4" s="10"/>
      <c r="M4" s="10"/>
    </row>
    <row r="5" spans="1:13" x14ac:dyDescent="0.25">
      <c r="A5" s="303" t="s">
        <v>4</v>
      </c>
      <c r="B5" s="303"/>
      <c r="C5" s="6">
        <v>9</v>
      </c>
      <c r="D5" s="5"/>
      <c r="E5" s="5"/>
      <c r="F5" s="5"/>
      <c r="G5" s="1"/>
      <c r="H5" s="1"/>
      <c r="J5" s="36"/>
    </row>
    <row r="6" spans="1:13" x14ac:dyDescent="0.25">
      <c r="A6" s="303" t="s">
        <v>5</v>
      </c>
      <c r="B6" s="303"/>
      <c r="C6" s="6">
        <v>9</v>
      </c>
      <c r="D6" s="5"/>
      <c r="E6" s="5"/>
      <c r="F6" s="5"/>
      <c r="G6" s="1"/>
      <c r="H6" s="1"/>
    </row>
    <row r="7" spans="1:13" x14ac:dyDescent="0.25">
      <c r="A7" s="304" t="s">
        <v>62</v>
      </c>
      <c r="B7" s="304"/>
      <c r="C7" s="6"/>
      <c r="D7" s="5"/>
      <c r="E7" s="5"/>
      <c r="F7" s="5"/>
      <c r="G7" s="1"/>
      <c r="H7" s="1"/>
    </row>
    <row r="8" spans="1:13" x14ac:dyDescent="0.25">
      <c r="A8" s="304" t="s">
        <v>23</v>
      </c>
      <c r="B8" s="304"/>
      <c r="C8" s="6"/>
      <c r="D8" s="5"/>
      <c r="E8" s="5"/>
      <c r="F8" s="5"/>
      <c r="G8" s="1"/>
      <c r="H8" s="1"/>
    </row>
    <row r="9" spans="1:13" x14ac:dyDescent="0.25">
      <c r="A9" s="4"/>
      <c r="B9" s="4"/>
      <c r="C9" s="6"/>
      <c r="D9" s="5"/>
      <c r="E9" s="5"/>
      <c r="F9" s="5"/>
      <c r="G9" s="1"/>
      <c r="H9" s="1"/>
    </row>
    <row r="10" spans="1:13" x14ac:dyDescent="0.25">
      <c r="A10" s="305" t="s">
        <v>6</v>
      </c>
      <c r="B10" s="305"/>
      <c r="C10" s="305"/>
      <c r="D10" s="41"/>
      <c r="E10" s="41"/>
      <c r="F10" s="41"/>
      <c r="G10" s="1"/>
      <c r="H10" s="1"/>
    </row>
    <row r="11" spans="1:13" s="10" customFormat="1" ht="27.75" customHeight="1" x14ac:dyDescent="0.25">
      <c r="A11" s="7" t="s">
        <v>7</v>
      </c>
      <c r="B11" s="7"/>
      <c r="C11" s="301" t="s">
        <v>35</v>
      </c>
      <c r="D11" s="301"/>
      <c r="E11" s="301"/>
      <c r="F11" s="7"/>
      <c r="G11" s="9"/>
      <c r="H11" s="9"/>
    </row>
    <row r="12" spans="1:13" ht="12.75" customHeight="1" x14ac:dyDescent="0.25">
      <c r="A12" s="65" t="s">
        <v>8</v>
      </c>
      <c r="B12" s="24"/>
      <c r="C12" s="24"/>
      <c r="D12" s="24"/>
      <c r="E12" s="24"/>
      <c r="F12" s="24"/>
      <c r="G12" s="299"/>
      <c r="H12" s="299"/>
    </row>
    <row r="13" spans="1:13" s="10" customFormat="1" ht="24" x14ac:dyDescent="0.25">
      <c r="A13" s="79" t="s">
        <v>9</v>
      </c>
      <c r="B13" s="64" t="s">
        <v>63</v>
      </c>
      <c r="C13" s="68" t="s">
        <v>64</v>
      </c>
      <c r="D13" s="68" t="s">
        <v>10</v>
      </c>
      <c r="E13" s="83" t="s">
        <v>30</v>
      </c>
      <c r="F13" s="11"/>
    </row>
    <row r="14" spans="1:13" x14ac:dyDescent="0.25">
      <c r="A14" s="80" t="s">
        <v>26</v>
      </c>
      <c r="B14" s="78" t="s">
        <v>36</v>
      </c>
      <c r="C14" s="103" t="s">
        <v>38</v>
      </c>
      <c r="D14" s="49" t="s">
        <v>39</v>
      </c>
      <c r="E14" s="84" t="s">
        <v>41</v>
      </c>
      <c r="F14" s="12"/>
    </row>
    <row r="15" spans="1:13" x14ac:dyDescent="0.25">
      <c r="A15" s="80" t="s">
        <v>27</v>
      </c>
      <c r="B15" s="73" t="s">
        <v>37</v>
      </c>
      <c r="C15" s="103" t="s">
        <v>38</v>
      </c>
      <c r="D15" s="49" t="s">
        <v>40</v>
      </c>
      <c r="E15" s="84" t="s">
        <v>42</v>
      </c>
      <c r="F15" s="12"/>
    </row>
    <row r="16" spans="1:13" x14ac:dyDescent="0.25">
      <c r="A16" s="81" t="s">
        <v>24</v>
      </c>
      <c r="B16" s="82">
        <f>SUBTOTAL(103,TabelaSTZ1[Oznaka tujega TC, SC])</f>
        <v>2</v>
      </c>
      <c r="C16" s="52"/>
      <c r="D16" s="52"/>
      <c r="E16" s="85"/>
      <c r="F16" s="14"/>
    </row>
    <row r="17" spans="1:9" x14ac:dyDescent="0.25">
      <c r="A17" s="50"/>
      <c r="B17" s="51"/>
      <c r="C17" s="52"/>
      <c r="D17" s="52"/>
      <c r="E17" s="53"/>
      <c r="F17" s="14"/>
    </row>
    <row r="18" spans="1:9" x14ac:dyDescent="0.25">
      <c r="A18" s="300" t="s">
        <v>58</v>
      </c>
      <c r="B18" s="300"/>
      <c r="C18" s="40"/>
      <c r="D18" s="40"/>
      <c r="E18" s="40"/>
      <c r="F18" s="24"/>
      <c r="G18" s="299"/>
      <c r="H18" s="299"/>
    </row>
    <row r="19" spans="1:9" s="10" customFormat="1" x14ac:dyDescent="0.25">
      <c r="A19" s="302" t="s">
        <v>11</v>
      </c>
      <c r="B19" s="302"/>
      <c r="C19" s="7"/>
      <c r="D19" s="7"/>
      <c r="E19" s="7"/>
      <c r="G19" s="15"/>
      <c r="H19" s="15"/>
      <c r="I19" s="15"/>
    </row>
    <row r="20" spans="1:9" x14ac:dyDescent="0.25">
      <c r="A20" s="39" t="s">
        <v>2772</v>
      </c>
      <c r="B20" s="39"/>
      <c r="C20" s="39"/>
      <c r="D20" s="39"/>
      <c r="E20" s="39"/>
      <c r="F20" s="8"/>
      <c r="G20" s="17"/>
    </row>
    <row r="21" spans="1:9" x14ac:dyDescent="0.25">
      <c r="A21" s="42" t="s">
        <v>2690</v>
      </c>
      <c r="B21" s="42" t="s">
        <v>2691</v>
      </c>
      <c r="C21" s="42" t="s">
        <v>16</v>
      </c>
      <c r="D21" s="42" t="s">
        <v>57</v>
      </c>
      <c r="E21" s="42" t="s">
        <v>18</v>
      </c>
      <c r="F21" s="8"/>
      <c r="G21" s="17"/>
    </row>
    <row r="22" spans="1:9" s="38" customFormat="1" ht="36" x14ac:dyDescent="0.25">
      <c r="A22" s="32" t="s">
        <v>46</v>
      </c>
      <c r="B22" s="42" t="s">
        <v>48</v>
      </c>
      <c r="C22" s="32" t="s">
        <v>49</v>
      </c>
      <c r="D22" s="32" t="s">
        <v>32</v>
      </c>
      <c r="E22" s="32" t="s">
        <v>14</v>
      </c>
      <c r="F22" s="8"/>
      <c r="G22" s="35"/>
    </row>
    <row r="23" spans="1:9" ht="24" x14ac:dyDescent="0.25">
      <c r="A23" s="32" t="s">
        <v>46</v>
      </c>
      <c r="B23" s="42" t="s">
        <v>50</v>
      </c>
      <c r="C23" s="32" t="s">
        <v>51</v>
      </c>
      <c r="D23" s="32" t="s">
        <v>32</v>
      </c>
      <c r="E23" s="32" t="s">
        <v>52</v>
      </c>
      <c r="F23" s="8"/>
      <c r="G23" s="17"/>
    </row>
    <row r="24" spans="1:9" ht="24" x14ac:dyDescent="0.25">
      <c r="A24" s="32" t="s">
        <v>46</v>
      </c>
      <c r="B24" s="42" t="s">
        <v>53</v>
      </c>
      <c r="C24" s="32" t="s">
        <v>54</v>
      </c>
      <c r="D24" s="32" t="s">
        <v>32</v>
      </c>
      <c r="E24" s="32" t="s">
        <v>55</v>
      </c>
      <c r="F24" s="8"/>
      <c r="G24" s="17"/>
    </row>
    <row r="25" spans="1:9" ht="36" x14ac:dyDescent="0.25">
      <c r="A25" s="32" t="s">
        <v>46</v>
      </c>
      <c r="B25" s="42" t="s">
        <v>43</v>
      </c>
      <c r="C25" s="32" t="s">
        <v>44</v>
      </c>
      <c r="D25" s="32" t="s">
        <v>45</v>
      </c>
      <c r="E25" s="32" t="s">
        <v>47</v>
      </c>
      <c r="F25" s="8"/>
      <c r="G25" s="17"/>
    </row>
    <row r="26" spans="1:9" ht="36" x14ac:dyDescent="0.25">
      <c r="A26" s="32" t="s">
        <v>46</v>
      </c>
      <c r="B26" s="42" t="s">
        <v>56</v>
      </c>
      <c r="C26" s="32" t="s">
        <v>3594</v>
      </c>
      <c r="D26" s="32" t="s">
        <v>33</v>
      </c>
      <c r="E26" s="32" t="s">
        <v>13</v>
      </c>
      <c r="F26" s="8"/>
      <c r="G26" s="17"/>
    </row>
    <row r="27" spans="1:9" x14ac:dyDescent="0.25">
      <c r="A27" s="46" t="s">
        <v>24</v>
      </c>
      <c r="B27" s="46">
        <f>SUBTOTAL(103,TabelaSTZ2.1[Številka projekta])</f>
        <v>5</v>
      </c>
      <c r="C27" s="27"/>
      <c r="D27" s="27"/>
      <c r="E27" s="43"/>
      <c r="F27" s="8"/>
      <c r="G27" s="17"/>
    </row>
    <row r="28" spans="1:9" s="10" customFormat="1" x14ac:dyDescent="0.25">
      <c r="A28" s="4"/>
      <c r="B28" s="4"/>
      <c r="C28" s="18"/>
      <c r="D28" s="4"/>
      <c r="E28" s="4"/>
      <c r="F28" s="11"/>
      <c r="G28" s="11"/>
      <c r="H28" s="11"/>
    </row>
    <row r="29" spans="1:9" ht="13.5" thickBot="1" x14ac:dyDescent="0.3">
      <c r="A29" s="59" t="s">
        <v>15</v>
      </c>
      <c r="B29" s="59"/>
      <c r="C29" s="59"/>
      <c r="D29" s="10"/>
      <c r="E29" s="4"/>
      <c r="F29" s="4"/>
    </row>
    <row r="30" spans="1:9" ht="13.5" thickBot="1" x14ac:dyDescent="0.3">
      <c r="A30" s="66" t="s">
        <v>16</v>
      </c>
      <c r="B30" s="67" t="s">
        <v>17</v>
      </c>
      <c r="C30" s="67" t="s">
        <v>18</v>
      </c>
      <c r="D30" s="88" t="s">
        <v>2694</v>
      </c>
    </row>
    <row r="31" spans="1:9" x14ac:dyDescent="0.25">
      <c r="A31" s="45"/>
      <c r="B31" s="42"/>
      <c r="C31" s="32"/>
      <c r="D31" s="87"/>
    </row>
    <row r="32" spans="1:9" x14ac:dyDescent="0.25">
      <c r="A32" s="45"/>
      <c r="B32" s="42"/>
      <c r="C32" s="32"/>
      <c r="D32" s="87"/>
    </row>
    <row r="33" spans="1:8" x14ac:dyDescent="0.25">
      <c r="A33" s="45"/>
      <c r="B33" s="42"/>
      <c r="C33" s="32"/>
      <c r="D33" s="87"/>
    </row>
    <row r="34" spans="1:8" x14ac:dyDescent="0.25">
      <c r="A34" s="33" t="s">
        <v>24</v>
      </c>
      <c r="B34" s="44">
        <f>SUBTOTAL(109,TabelaSTZ2.2[Strani])</f>
        <v>0</v>
      </c>
      <c r="C34" s="44">
        <f>SUBTOTAL(103,TabelaSTZ2.2[Naslov])</f>
        <v>0</v>
      </c>
      <c r="D34" s="86"/>
    </row>
    <row r="35" spans="1:8" x14ac:dyDescent="0.25">
      <c r="A35" s="4"/>
      <c r="B35" s="4"/>
      <c r="C35" s="18"/>
      <c r="D35" s="4"/>
      <c r="E35" s="4"/>
      <c r="F35" s="4"/>
    </row>
    <row r="36" spans="1:8" ht="13.5" thickBot="1" x14ac:dyDescent="0.3">
      <c r="A36" s="59" t="s">
        <v>19</v>
      </c>
      <c r="B36" s="59"/>
      <c r="C36" s="59"/>
      <c r="D36" s="21"/>
      <c r="E36" s="21"/>
      <c r="F36" s="4"/>
    </row>
    <row r="37" spans="1:8" s="20" customFormat="1" thickBot="1" x14ac:dyDescent="0.3">
      <c r="A37" s="69" t="s">
        <v>16</v>
      </c>
      <c r="B37" s="70" t="s">
        <v>17</v>
      </c>
      <c r="C37" s="70" t="s">
        <v>18</v>
      </c>
      <c r="D37" s="91" t="s">
        <v>2694</v>
      </c>
      <c r="E37" s="21"/>
      <c r="F37" s="21"/>
      <c r="G37" s="21"/>
      <c r="H37" s="21"/>
    </row>
    <row r="38" spans="1:8" s="20" customFormat="1" ht="12" x14ac:dyDescent="0.25">
      <c r="A38" s="5"/>
      <c r="B38" s="37"/>
      <c r="C38" s="8"/>
      <c r="D38" s="90"/>
      <c r="E38" s="21"/>
      <c r="F38" s="21"/>
      <c r="G38" s="21"/>
      <c r="H38" s="21"/>
    </row>
    <row r="39" spans="1:8" s="20" customFormat="1" ht="12" x14ac:dyDescent="0.25">
      <c r="A39" s="5"/>
      <c r="B39" s="37"/>
      <c r="C39" s="8"/>
      <c r="D39" s="90"/>
      <c r="E39" s="21"/>
      <c r="F39" s="21"/>
      <c r="G39" s="21"/>
      <c r="H39" s="21"/>
    </row>
    <row r="40" spans="1:8" s="20" customFormat="1" ht="12" x14ac:dyDescent="0.25">
      <c r="A40" s="5"/>
      <c r="B40" s="37"/>
      <c r="C40" s="8"/>
      <c r="D40" s="90"/>
      <c r="E40" s="21"/>
      <c r="F40" s="21"/>
      <c r="G40" s="21"/>
      <c r="H40" s="21"/>
    </row>
    <row r="41" spans="1:8" s="20" customFormat="1" ht="12" x14ac:dyDescent="0.2">
      <c r="A41" s="25" t="s">
        <v>24</v>
      </c>
      <c r="B41" s="43">
        <f>SUBTOTAL(109,TabelaSTZ2.3[Strani])</f>
        <v>0</v>
      </c>
      <c r="C41" s="43">
        <f>SUBTOTAL(103,TabelaSTZ2.3[Naslov])</f>
        <v>0</v>
      </c>
      <c r="D41" s="89"/>
      <c r="E41" s="21"/>
      <c r="F41" s="21"/>
      <c r="G41" s="21"/>
      <c r="H41" s="21"/>
    </row>
    <row r="42" spans="1:8" s="20" customFormat="1" ht="11.25" x14ac:dyDescent="0.25">
      <c r="A42" s="19"/>
      <c r="C42" s="19"/>
      <c r="D42" s="21"/>
      <c r="E42" s="21"/>
      <c r="F42" s="21"/>
      <c r="G42" s="21"/>
      <c r="H42" s="21"/>
    </row>
    <row r="43" spans="1:8" x14ac:dyDescent="0.25">
      <c r="A43" s="10" t="s">
        <v>59</v>
      </c>
      <c r="B43" s="20"/>
      <c r="C43" s="19"/>
      <c r="D43" s="21"/>
      <c r="E43" s="21"/>
      <c r="F43" s="22"/>
      <c r="G43" s="23"/>
      <c r="H43" s="23"/>
    </row>
    <row r="44" spans="1:8" ht="13.5" thickBot="1" x14ac:dyDescent="0.3">
      <c r="A44" s="59" t="s">
        <v>60</v>
      </c>
      <c r="B44" s="59"/>
      <c r="C44" s="59"/>
      <c r="D44" s="22"/>
      <c r="E44" s="22"/>
      <c r="F44" s="22"/>
      <c r="G44" s="23"/>
      <c r="H44" s="23"/>
    </row>
    <row r="45" spans="1:8" ht="13.5" thickBot="1" x14ac:dyDescent="0.3">
      <c r="A45" s="66" t="s">
        <v>16</v>
      </c>
      <c r="B45" s="67" t="s">
        <v>17</v>
      </c>
      <c r="C45" s="67" t="s">
        <v>18</v>
      </c>
      <c r="D45" s="88" t="s">
        <v>2694</v>
      </c>
      <c r="E45" s="22"/>
      <c r="F45" s="22"/>
      <c r="G45" s="23"/>
      <c r="H45" s="23"/>
    </row>
    <row r="46" spans="1:8" ht="24" x14ac:dyDescent="0.25">
      <c r="A46" s="45" t="s">
        <v>20</v>
      </c>
      <c r="B46" s="42">
        <v>80</v>
      </c>
      <c r="C46" s="32" t="s">
        <v>21</v>
      </c>
      <c r="D46" s="90"/>
      <c r="E46" s="22"/>
      <c r="F46" s="22"/>
      <c r="G46" s="23"/>
      <c r="H46" s="23"/>
    </row>
    <row r="47" spans="1:8" x14ac:dyDescent="0.25">
      <c r="A47" s="45"/>
      <c r="B47" s="42"/>
      <c r="C47" s="32"/>
      <c r="D47" s="90"/>
      <c r="E47" s="22"/>
      <c r="F47" s="22"/>
      <c r="G47" s="23"/>
      <c r="H47" s="23"/>
    </row>
    <row r="48" spans="1:8" x14ac:dyDescent="0.25">
      <c r="A48" s="45"/>
      <c r="B48" s="42"/>
      <c r="C48" s="32"/>
      <c r="D48" s="90"/>
      <c r="E48" s="22"/>
      <c r="F48" s="22"/>
      <c r="G48" s="23"/>
      <c r="H48" s="23"/>
    </row>
    <row r="49" spans="1:8" x14ac:dyDescent="0.2">
      <c r="A49" s="25" t="s">
        <v>24</v>
      </c>
      <c r="B49" s="43">
        <f>SUBTOTAL(109,TabelaSTZ3.1[Strani])</f>
        <v>80</v>
      </c>
      <c r="C49" s="43">
        <f>SUBTOTAL(103,TabelaSTZ3.1[Naslov])</f>
        <v>1</v>
      </c>
      <c r="D49" s="89"/>
      <c r="E49" s="22"/>
      <c r="F49" s="22"/>
      <c r="G49" s="23"/>
      <c r="H49" s="23"/>
    </row>
    <row r="50" spans="1:8" x14ac:dyDescent="0.25">
      <c r="A50" s="25"/>
      <c r="B50" s="25"/>
      <c r="C50" s="26"/>
      <c r="D50" s="22"/>
      <c r="E50" s="22"/>
      <c r="F50" s="22"/>
      <c r="G50" s="23"/>
      <c r="H50" s="23"/>
    </row>
    <row r="51" spans="1:8" ht="13.5" thickBot="1" x14ac:dyDescent="0.3">
      <c r="A51" s="58" t="s">
        <v>324</v>
      </c>
      <c r="B51" s="58"/>
      <c r="C51" s="58"/>
      <c r="D51" s="58"/>
      <c r="E51" s="5"/>
      <c r="F51" s="5"/>
    </row>
    <row r="52" spans="1:8" ht="13.5" thickBot="1" x14ac:dyDescent="0.3">
      <c r="A52" s="66" t="s">
        <v>16</v>
      </c>
      <c r="B52" s="67" t="s">
        <v>17</v>
      </c>
      <c r="C52" s="67" t="s">
        <v>18</v>
      </c>
      <c r="D52" s="88" t="s">
        <v>2694</v>
      </c>
      <c r="E52" s="16"/>
      <c r="F52" s="16"/>
    </row>
    <row r="53" spans="1:8" x14ac:dyDescent="0.25">
      <c r="A53" s="45"/>
      <c r="B53" s="42"/>
      <c r="C53" s="32"/>
      <c r="D53" s="90"/>
      <c r="E53" s="16"/>
    </row>
    <row r="54" spans="1:8" x14ac:dyDescent="0.25">
      <c r="A54" s="45"/>
      <c r="B54" s="42"/>
      <c r="C54" s="32"/>
      <c r="D54" s="90"/>
      <c r="E54" s="16"/>
    </row>
    <row r="55" spans="1:8" x14ac:dyDescent="0.25">
      <c r="A55" s="45"/>
      <c r="B55" s="42"/>
      <c r="C55" s="32"/>
      <c r="D55" s="90"/>
      <c r="E55" s="16"/>
    </row>
    <row r="56" spans="1:8" x14ac:dyDescent="0.2">
      <c r="A56" s="25" t="s">
        <v>24</v>
      </c>
      <c r="B56" s="43">
        <f>SUBTOTAL(109,TabelaSTZ3.2[Strani])</f>
        <v>0</v>
      </c>
      <c r="C56" s="43">
        <f>SUBTOTAL(103,TabelaSTZ3.2[Naslov])</f>
        <v>0</v>
      </c>
      <c r="D56" s="89"/>
      <c r="E56" s="16"/>
    </row>
    <row r="57" spans="1:8" x14ac:dyDescent="0.25">
      <c r="A57" s="4"/>
      <c r="B57" s="4"/>
      <c r="C57" s="8"/>
      <c r="D57" s="5"/>
      <c r="E57" s="5"/>
    </row>
    <row r="58" spans="1:8" ht="13.5" thickBot="1" x14ac:dyDescent="0.3">
      <c r="A58" s="60" t="s">
        <v>215</v>
      </c>
      <c r="B58" s="60"/>
      <c r="C58" s="60"/>
      <c r="D58" s="60"/>
      <c r="E58" s="60"/>
      <c r="F58" s="16"/>
    </row>
    <row r="59" spans="1:8" ht="13.5" thickBot="1" x14ac:dyDescent="0.3">
      <c r="A59" s="67" t="s">
        <v>22</v>
      </c>
      <c r="B59" s="67" t="s">
        <v>65</v>
      </c>
      <c r="C59" s="66" t="s">
        <v>2797</v>
      </c>
      <c r="D59" s="93" t="s">
        <v>2694</v>
      </c>
      <c r="F59" s="16"/>
    </row>
    <row r="60" spans="1:8" x14ac:dyDescent="0.25">
      <c r="A60" s="45"/>
      <c r="B60" s="32"/>
      <c r="C60" s="42"/>
      <c r="D60" s="90"/>
    </row>
    <row r="61" spans="1:8" x14ac:dyDescent="0.25">
      <c r="A61" s="45"/>
      <c r="B61" s="32"/>
      <c r="C61" s="42"/>
      <c r="D61" s="90"/>
    </row>
    <row r="62" spans="1:8" x14ac:dyDescent="0.25">
      <c r="A62" s="45"/>
      <c r="B62" s="32"/>
      <c r="C62" s="42"/>
      <c r="D62" s="90"/>
    </row>
    <row r="63" spans="1:8" x14ac:dyDescent="0.2">
      <c r="A63" s="30" t="s">
        <v>24</v>
      </c>
      <c r="B63" s="30">
        <f>SUBTOTAL(103,TabelaSTZ4[TDT])</f>
        <v>0</v>
      </c>
      <c r="C63" s="30"/>
      <c r="D63" s="92"/>
    </row>
    <row r="64" spans="1:8" x14ac:dyDescent="0.25">
      <c r="A64" s="25"/>
      <c r="B64" s="27"/>
      <c r="C64" s="28"/>
      <c r="D64" s="29"/>
    </row>
    <row r="65" spans="6:6" x14ac:dyDescent="0.25">
      <c r="F65" s="5"/>
    </row>
  </sheetData>
  <mergeCells count="15">
    <mergeCell ref="G18:H18"/>
    <mergeCell ref="A18:B18"/>
    <mergeCell ref="A19:B19"/>
    <mergeCell ref="A6:B6"/>
    <mergeCell ref="A7:B7"/>
    <mergeCell ref="A8:B8"/>
    <mergeCell ref="A10:C10"/>
    <mergeCell ref="C11:E11"/>
    <mergeCell ref="G12:H12"/>
    <mergeCell ref="A5:B5"/>
    <mergeCell ref="C1:E1"/>
    <mergeCell ref="A2:B2"/>
    <mergeCell ref="C2:E2"/>
    <mergeCell ref="A3:B3"/>
    <mergeCell ref="A4:B4"/>
  </mergeCells>
  <dataValidations count="7">
    <dataValidation type="list" allowBlank="1" showInputMessage="1" promptTitle="Izberi iz seznama" prompt="Iz spodnjega seznama izberi tujo organizacijo kateri pripada TDT" sqref="A14:A15" xr:uid="{D37795CE-BB6E-4286-98F1-9094E7939C2E}">
      <formula1>Organizacije</formula1>
    </dataValidation>
    <dataValidation type="list" allowBlank="1" showInputMessage="1" showErrorMessage="1" promptTitle="Izberi iz seznama" prompt="Izberi trenutni status članstva znortaj tujega TDT" sqref="D14:D15" xr:uid="{D866AFB0-2B0C-4236-835C-FBCA609C4837}">
      <formula1>Status</formula1>
    </dataValidation>
    <dataValidation allowBlank="1" showInputMessage="1" promptTitle="Vnesi datum" prompt="Vnesi datum zadnje spremembe statusa članstva TDT" sqref="E14:E15" xr:uid="{B9E622A6-DD99-4420-B9FA-DB317027170A}"/>
    <dataValidation allowBlank="1" showInputMessage="1" showErrorMessage="1" promptTitle="Vnesi naslov tujega TDT" prompt="Vnesi originalni naslov tujega TDT" sqref="C14:C15" xr:uid="{B821A592-8B99-4493-9582-8607D4AFBCD3}"/>
    <dataValidation allowBlank="1" showInputMessage="1" showErrorMessage="1" promptTitle="Vnesi oznako" prompt="Vnesi oznako Evropskega, mednarodnega ali Slovenskega TC, SC ali WG" sqref="B60:B62" xr:uid="{42FA8E43-1624-4435-B6AD-287949F6BBAF}"/>
    <dataValidation allowBlank="1" showInputMessage="1" showErrorMessage="1" promptTitle="Vnesi ime " prompt="Vpiši ime in priimek strokovnjaka oziroma TS" sqref="A60:A62" xr:uid="{84C4E47D-C88C-49AE-BEB1-A99EE340F9B4}"/>
    <dataValidation allowBlank="1" showInputMessage="1" showErrorMessage="1" promptTitle="Vnesi ime TDT" prompt="Vnesi celotno ime tujega TDT" sqref="C60:C62" xr:uid="{375C8596-89ED-4780-BA38-BF5A159286E3}"/>
  </dataValidations>
  <pageMargins left="0.25" right="0.25" top="0.25" bottom="0.25" header="0.5" footer="0.5"/>
  <pageSetup paperSize="9" orientation="landscape" r:id="rId1"/>
  <headerFooter alignWithMargins="0">
    <oddFooter>&amp;L&amp;C&amp;R</oddFooter>
  </headerFooter>
  <drawing r:id="rId2"/>
  <tableParts count="7">
    <tablePart r:id="rId3"/>
    <tablePart r:id="rId4"/>
    <tablePart r:id="rId5"/>
    <tablePart r:id="rId6"/>
    <tablePart r:id="rId7"/>
    <tablePart r:id="rId8"/>
    <tablePart r:id="rId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1EA88-1987-4A01-AF2F-57B3FFF84230}">
  <sheetPr codeName="Sheet4">
    <outlinePr summaryBelow="0" summaryRight="0"/>
  </sheetPr>
  <dimension ref="A1:L89"/>
  <sheetViews>
    <sheetView showGridLines="0" zoomScaleNormal="100" workbookViewId="0">
      <pane ySplit="1" topLeftCell="A62" activePane="bottomLeft" state="frozenSplit"/>
      <selection activeCell="A31" sqref="A31"/>
      <selection pane="bottomLeft" activeCell="A87" sqref="A87"/>
    </sheetView>
  </sheetViews>
  <sheetFormatPr defaultColWidth="9.140625" defaultRowHeight="12.75" x14ac:dyDescent="0.25"/>
  <cols>
    <col min="1" max="1" width="23.140625" style="3" customWidth="1"/>
    <col min="2" max="2" width="18.28515625" style="3" customWidth="1"/>
    <col min="3" max="3" width="38.7109375" style="3" customWidth="1"/>
    <col min="4" max="4" width="14.140625" style="3" bestFit="1" customWidth="1"/>
    <col min="5" max="5" width="43.7109375" style="3" customWidth="1"/>
    <col min="6" max="7" width="11.5703125" style="3" customWidth="1"/>
    <col min="8" max="8" width="3.5703125" style="3" customWidth="1"/>
    <col min="9" max="16384" width="9.140625" style="3"/>
  </cols>
  <sheetData>
    <row r="1" spans="1:12" ht="18.75" customHeight="1" thickBot="1" x14ac:dyDescent="0.3">
      <c r="A1" s="1"/>
      <c r="B1" s="2"/>
      <c r="C1" s="306" t="s">
        <v>0</v>
      </c>
      <c r="D1" s="306"/>
      <c r="E1" s="306"/>
      <c r="F1" s="1"/>
      <c r="G1" s="1"/>
    </row>
    <row r="2" spans="1:12" ht="13.5" customHeight="1" thickBot="1" x14ac:dyDescent="0.3">
      <c r="A2" s="303" t="s">
        <v>1</v>
      </c>
      <c r="B2" s="303"/>
      <c r="C2" s="308" t="s">
        <v>176</v>
      </c>
      <c r="D2" s="309"/>
      <c r="E2" s="309"/>
      <c r="F2" s="1"/>
      <c r="G2" s="1"/>
    </row>
    <row r="3" spans="1:12" x14ac:dyDescent="0.25">
      <c r="A3" s="303" t="s">
        <v>2</v>
      </c>
      <c r="B3" s="303"/>
      <c r="C3" s="5" t="s">
        <v>61</v>
      </c>
      <c r="D3" s="5"/>
      <c r="E3" s="5"/>
      <c r="F3" s="1"/>
      <c r="G3" s="1"/>
    </row>
    <row r="4" spans="1:12" x14ac:dyDescent="0.25">
      <c r="A4" s="303" t="s">
        <v>3</v>
      </c>
      <c r="B4" s="303"/>
      <c r="C4" s="5" t="s">
        <v>175</v>
      </c>
      <c r="D4" s="5"/>
      <c r="E4" s="5"/>
      <c r="F4" s="1"/>
      <c r="G4" s="1"/>
      <c r="I4" s="36"/>
      <c r="J4" s="10"/>
      <c r="K4" s="10"/>
      <c r="L4" s="10"/>
    </row>
    <row r="5" spans="1:12" x14ac:dyDescent="0.25">
      <c r="A5" s="303" t="s">
        <v>4</v>
      </c>
      <c r="B5" s="303"/>
      <c r="C5" s="6">
        <v>7</v>
      </c>
      <c r="D5" s="5"/>
      <c r="E5" s="5"/>
      <c r="F5" s="1"/>
      <c r="G5" s="1"/>
      <c r="I5" s="36"/>
    </row>
    <row r="6" spans="1:12" x14ac:dyDescent="0.25">
      <c r="A6" s="303" t="s">
        <v>5</v>
      </c>
      <c r="B6" s="303"/>
      <c r="C6" s="6">
        <v>7</v>
      </c>
      <c r="D6" s="5"/>
      <c r="E6" s="5"/>
      <c r="F6" s="1"/>
      <c r="G6" s="1"/>
    </row>
    <row r="7" spans="1:12" x14ac:dyDescent="0.25">
      <c r="A7" s="304" t="s">
        <v>62</v>
      </c>
      <c r="B7" s="304"/>
      <c r="C7" s="6"/>
      <c r="D7" s="5"/>
      <c r="E7" s="5"/>
      <c r="F7" s="1"/>
      <c r="G7" s="1"/>
    </row>
    <row r="8" spans="1:12" x14ac:dyDescent="0.25">
      <c r="A8" s="304" t="s">
        <v>23</v>
      </c>
      <c r="B8" s="304"/>
      <c r="C8" s="6"/>
      <c r="D8" s="5"/>
      <c r="E8" s="5"/>
      <c r="F8" s="1"/>
      <c r="G8" s="1"/>
    </row>
    <row r="9" spans="1:12" x14ac:dyDescent="0.25">
      <c r="A9" s="4"/>
      <c r="B9" s="4"/>
      <c r="C9" s="6"/>
      <c r="D9" s="5"/>
      <c r="E9" s="5"/>
      <c r="F9" s="1"/>
      <c r="G9" s="1"/>
    </row>
    <row r="10" spans="1:12" x14ac:dyDescent="0.25">
      <c r="A10" s="305" t="s">
        <v>6</v>
      </c>
      <c r="B10" s="305"/>
      <c r="C10" s="305"/>
      <c r="D10" s="41"/>
      <c r="E10" s="41"/>
      <c r="F10" s="1"/>
      <c r="G10" s="1"/>
    </row>
    <row r="11" spans="1:12" s="10" customFormat="1" ht="27.75" customHeight="1" x14ac:dyDescent="0.25">
      <c r="A11" s="7" t="s">
        <v>7</v>
      </c>
      <c r="B11" s="7"/>
      <c r="C11" s="301" t="s">
        <v>191</v>
      </c>
      <c r="D11" s="310"/>
      <c r="E11" s="310"/>
      <c r="F11" s="9"/>
      <c r="G11" s="9"/>
    </row>
    <row r="12" spans="1:12" ht="12.75" customHeight="1" x14ac:dyDescent="0.25">
      <c r="A12" s="65" t="s">
        <v>8</v>
      </c>
      <c r="B12" s="24"/>
      <c r="C12" s="24"/>
      <c r="D12" s="24"/>
      <c r="E12" s="24"/>
      <c r="F12" s="299"/>
      <c r="G12" s="299"/>
    </row>
    <row r="13" spans="1:12" s="10" customFormat="1" ht="24" x14ac:dyDescent="0.25">
      <c r="A13" s="79" t="s">
        <v>9</v>
      </c>
      <c r="B13" s="64" t="s">
        <v>63</v>
      </c>
      <c r="C13" s="79" t="s">
        <v>64</v>
      </c>
      <c r="D13" s="68" t="s">
        <v>10</v>
      </c>
      <c r="E13" s="83" t="s">
        <v>30</v>
      </c>
    </row>
    <row r="14" spans="1:12" x14ac:dyDescent="0.25">
      <c r="A14" s="80" t="s">
        <v>26</v>
      </c>
      <c r="B14" s="72" t="s">
        <v>177</v>
      </c>
      <c r="C14" s="62" t="s">
        <v>178</v>
      </c>
      <c r="D14" s="49" t="s">
        <v>39</v>
      </c>
      <c r="E14" s="84">
        <v>41694</v>
      </c>
    </row>
    <row r="15" spans="1:12" ht="36" x14ac:dyDescent="0.25">
      <c r="A15" s="80" t="s">
        <v>27</v>
      </c>
      <c r="B15" s="73" t="s">
        <v>179</v>
      </c>
      <c r="C15" s="62" t="s">
        <v>180</v>
      </c>
      <c r="D15" s="49" t="s">
        <v>39</v>
      </c>
      <c r="E15" s="84">
        <v>41694</v>
      </c>
    </row>
    <row r="16" spans="1:12" x14ac:dyDescent="0.25">
      <c r="A16" s="80" t="s">
        <v>25</v>
      </c>
      <c r="B16" s="73" t="s">
        <v>5770</v>
      </c>
      <c r="C16" s="62" t="s">
        <v>5771</v>
      </c>
      <c r="D16" s="49" t="s">
        <v>39</v>
      </c>
      <c r="E16" s="84">
        <v>45616</v>
      </c>
    </row>
    <row r="17" spans="1:8" x14ac:dyDescent="0.25">
      <c r="A17" s="80" t="s">
        <v>28</v>
      </c>
      <c r="B17" s="73" t="s">
        <v>5768</v>
      </c>
      <c r="C17" s="62" t="s">
        <v>5769</v>
      </c>
      <c r="D17" s="49" t="s">
        <v>40</v>
      </c>
      <c r="E17" s="84">
        <v>45973</v>
      </c>
    </row>
    <row r="18" spans="1:8" x14ac:dyDescent="0.25">
      <c r="A18" s="81" t="s">
        <v>24</v>
      </c>
      <c r="B18" s="82">
        <f>SUBTOTAL(103,TabelaCEV1[Oznaka tujega TC, SC])</f>
        <v>4</v>
      </c>
      <c r="C18" s="52"/>
      <c r="D18" s="52"/>
      <c r="E18" s="85"/>
      <c r="F18" s="299"/>
      <c r="G18" s="299"/>
    </row>
    <row r="19" spans="1:8" s="10" customFormat="1" x14ac:dyDescent="0.25">
      <c r="A19" s="50"/>
      <c r="B19" s="51"/>
      <c r="C19" s="52"/>
      <c r="D19" s="52"/>
      <c r="E19" s="53"/>
      <c r="F19" s="15"/>
      <c r="G19" s="15"/>
      <c r="H19" s="15"/>
    </row>
    <row r="20" spans="1:8" x14ac:dyDescent="0.25">
      <c r="A20" s="300" t="s">
        <v>58</v>
      </c>
      <c r="B20" s="300"/>
      <c r="C20" s="40"/>
      <c r="D20" s="40"/>
      <c r="E20" s="40"/>
      <c r="F20" s="17"/>
    </row>
    <row r="21" spans="1:8" x14ac:dyDescent="0.25">
      <c r="A21" s="302" t="s">
        <v>11</v>
      </c>
      <c r="B21" s="302"/>
      <c r="C21" s="7"/>
      <c r="D21" s="7"/>
      <c r="E21" s="7"/>
      <c r="F21" s="17"/>
    </row>
    <row r="22" spans="1:8" s="38" customFormat="1" x14ac:dyDescent="0.25">
      <c r="A22" s="39" t="s">
        <v>3276</v>
      </c>
      <c r="B22" s="39"/>
      <c r="C22" s="39"/>
      <c r="D22" s="39"/>
      <c r="E22" s="39"/>
      <c r="F22" s="35"/>
    </row>
    <row r="23" spans="1:8" x14ac:dyDescent="0.25">
      <c r="A23" s="42" t="s">
        <v>2690</v>
      </c>
      <c r="B23" s="42" t="s">
        <v>2691</v>
      </c>
      <c r="C23" s="42" t="s">
        <v>16</v>
      </c>
      <c r="D23" s="42" t="s">
        <v>57</v>
      </c>
      <c r="E23" s="42" t="s">
        <v>18</v>
      </c>
      <c r="F23" s="17"/>
    </row>
    <row r="24" spans="1:8" ht="36" x14ac:dyDescent="0.25">
      <c r="A24" s="32" t="s">
        <v>3196</v>
      </c>
      <c r="B24" s="42" t="s">
        <v>3197</v>
      </c>
      <c r="C24" s="32" t="s">
        <v>3198</v>
      </c>
      <c r="D24" s="32" t="s">
        <v>1855</v>
      </c>
      <c r="E24" s="32" t="s">
        <v>3199</v>
      </c>
      <c r="F24" s="17"/>
    </row>
    <row r="25" spans="1:8" ht="36" x14ac:dyDescent="0.25">
      <c r="A25" s="32" t="s">
        <v>3196</v>
      </c>
      <c r="B25" s="42" t="s">
        <v>3200</v>
      </c>
      <c r="C25" s="32" t="s">
        <v>3201</v>
      </c>
      <c r="D25" s="32" t="s">
        <v>32</v>
      </c>
      <c r="E25" s="32" t="s">
        <v>185</v>
      </c>
      <c r="F25" s="17"/>
    </row>
    <row r="26" spans="1:8" ht="36" x14ac:dyDescent="0.25">
      <c r="A26" s="32" t="s">
        <v>3196</v>
      </c>
      <c r="B26" s="42" t="s">
        <v>3202</v>
      </c>
      <c r="C26" s="32" t="s">
        <v>3203</v>
      </c>
      <c r="D26" s="32" t="s">
        <v>32</v>
      </c>
      <c r="E26" s="32" t="s">
        <v>3204</v>
      </c>
      <c r="F26" s="17"/>
    </row>
    <row r="27" spans="1:8" ht="36" x14ac:dyDescent="0.25">
      <c r="A27" s="32" t="s">
        <v>3196</v>
      </c>
      <c r="B27" s="42" t="s">
        <v>3205</v>
      </c>
      <c r="C27" s="32" t="s">
        <v>3206</v>
      </c>
      <c r="D27" s="32" t="s">
        <v>32</v>
      </c>
      <c r="E27" s="32" t="s">
        <v>184</v>
      </c>
      <c r="F27" s="17"/>
    </row>
    <row r="28" spans="1:8" s="10" customFormat="1" ht="36" x14ac:dyDescent="0.25">
      <c r="A28" s="32" t="s">
        <v>3196</v>
      </c>
      <c r="B28" s="42" t="s">
        <v>3207</v>
      </c>
      <c r="C28" s="32" t="s">
        <v>3208</v>
      </c>
      <c r="D28" s="32" t="s">
        <v>32</v>
      </c>
      <c r="E28" s="32" t="s">
        <v>3209</v>
      </c>
      <c r="F28" s="11"/>
      <c r="G28" s="11"/>
    </row>
    <row r="29" spans="1:8" ht="36" x14ac:dyDescent="0.25">
      <c r="A29" s="32" t="s">
        <v>3196</v>
      </c>
      <c r="B29" s="42" t="s">
        <v>3210</v>
      </c>
      <c r="C29" s="32" t="s">
        <v>3211</v>
      </c>
      <c r="D29" s="32" t="s">
        <v>32</v>
      </c>
      <c r="E29" s="32" t="s">
        <v>187</v>
      </c>
    </row>
    <row r="30" spans="1:8" ht="36" x14ac:dyDescent="0.25">
      <c r="A30" s="32" t="s">
        <v>3196</v>
      </c>
      <c r="B30" s="42" t="s">
        <v>3212</v>
      </c>
      <c r="C30" s="32" t="s">
        <v>3213</v>
      </c>
      <c r="D30" s="32" t="s">
        <v>32</v>
      </c>
      <c r="E30" s="32" t="s">
        <v>188</v>
      </c>
    </row>
    <row r="31" spans="1:8" ht="36" x14ac:dyDescent="0.25">
      <c r="A31" s="32" t="s">
        <v>3196</v>
      </c>
      <c r="B31" s="42" t="s">
        <v>3214</v>
      </c>
      <c r="C31" s="32" t="s">
        <v>3215</v>
      </c>
      <c r="D31" s="32" t="s">
        <v>32</v>
      </c>
      <c r="E31" s="32" t="s">
        <v>183</v>
      </c>
    </row>
    <row r="32" spans="1:8" ht="60" x14ac:dyDescent="0.25">
      <c r="A32" s="32" t="s">
        <v>3196</v>
      </c>
      <c r="B32" s="42" t="s">
        <v>3216</v>
      </c>
      <c r="C32" s="32" t="s">
        <v>3217</v>
      </c>
      <c r="D32" s="32" t="s">
        <v>32</v>
      </c>
      <c r="E32" s="32" t="s">
        <v>3218</v>
      </c>
    </row>
    <row r="33" spans="1:7" ht="48" x14ac:dyDescent="0.25">
      <c r="A33" s="32" t="s">
        <v>3196</v>
      </c>
      <c r="B33" s="42" t="s">
        <v>3219</v>
      </c>
      <c r="C33" s="32" t="s">
        <v>3220</v>
      </c>
      <c r="D33" s="32" t="s">
        <v>32</v>
      </c>
      <c r="E33" s="32" t="s">
        <v>3221</v>
      </c>
    </row>
    <row r="34" spans="1:7" ht="36" x14ac:dyDescent="0.25">
      <c r="A34" s="32" t="s">
        <v>3196</v>
      </c>
      <c r="B34" s="42" t="s">
        <v>3222</v>
      </c>
      <c r="C34" s="32" t="s">
        <v>3223</v>
      </c>
      <c r="D34" s="32" t="s">
        <v>32</v>
      </c>
      <c r="E34" s="32" t="s">
        <v>3224</v>
      </c>
    </row>
    <row r="35" spans="1:7" ht="36" x14ac:dyDescent="0.25">
      <c r="A35" s="32" t="s">
        <v>3196</v>
      </c>
      <c r="B35" s="42" t="s">
        <v>3225</v>
      </c>
      <c r="C35" s="32" t="s">
        <v>3226</v>
      </c>
      <c r="D35" s="32" t="s">
        <v>966</v>
      </c>
      <c r="E35" s="32" t="s">
        <v>3227</v>
      </c>
    </row>
    <row r="36" spans="1:7" ht="36" x14ac:dyDescent="0.25">
      <c r="A36" s="32" t="s">
        <v>3196</v>
      </c>
      <c r="B36" s="42" t="s">
        <v>3228</v>
      </c>
      <c r="C36" s="32" t="s">
        <v>3229</v>
      </c>
      <c r="D36" s="32" t="s">
        <v>45</v>
      </c>
      <c r="E36" s="32" t="s">
        <v>3227</v>
      </c>
    </row>
    <row r="37" spans="1:7" s="20" customFormat="1" ht="48" x14ac:dyDescent="0.25">
      <c r="A37" s="32" t="s">
        <v>3196</v>
      </c>
      <c r="B37" s="42" t="s">
        <v>3230</v>
      </c>
      <c r="C37" s="32" t="s">
        <v>3231</v>
      </c>
      <c r="D37" s="32" t="s">
        <v>45</v>
      </c>
      <c r="E37" s="32" t="s">
        <v>3232</v>
      </c>
      <c r="F37" s="21"/>
      <c r="G37" s="21"/>
    </row>
    <row r="38" spans="1:7" s="20" customFormat="1" ht="36" x14ac:dyDescent="0.25">
      <c r="A38" s="32" t="s">
        <v>3196</v>
      </c>
      <c r="B38" s="42" t="s">
        <v>3233</v>
      </c>
      <c r="C38" s="32" t="s">
        <v>3234</v>
      </c>
      <c r="D38" s="32" t="s">
        <v>139</v>
      </c>
      <c r="E38" s="32" t="s">
        <v>181</v>
      </c>
      <c r="F38" s="21"/>
      <c r="G38" s="21"/>
    </row>
    <row r="39" spans="1:7" s="20" customFormat="1" ht="36" x14ac:dyDescent="0.25">
      <c r="A39" s="32" t="s">
        <v>3196</v>
      </c>
      <c r="B39" s="42" t="s">
        <v>3235</v>
      </c>
      <c r="C39" s="32" t="s">
        <v>3236</v>
      </c>
      <c r="D39" s="32" t="s">
        <v>139</v>
      </c>
      <c r="E39" s="32" t="s">
        <v>3237</v>
      </c>
      <c r="F39" s="21"/>
      <c r="G39" s="21"/>
    </row>
    <row r="40" spans="1:7" s="20" customFormat="1" ht="36" x14ac:dyDescent="0.25">
      <c r="A40" s="32" t="s">
        <v>3196</v>
      </c>
      <c r="B40" s="42" t="s">
        <v>3238</v>
      </c>
      <c r="C40" s="32" t="s">
        <v>3239</v>
      </c>
      <c r="D40" s="32" t="s">
        <v>139</v>
      </c>
      <c r="E40" s="32" t="s">
        <v>182</v>
      </c>
      <c r="F40" s="21"/>
      <c r="G40" s="21"/>
    </row>
    <row r="41" spans="1:7" s="20" customFormat="1" ht="36" x14ac:dyDescent="0.25">
      <c r="A41" s="32" t="s">
        <v>3196</v>
      </c>
      <c r="B41" s="42" t="s">
        <v>3240</v>
      </c>
      <c r="C41" s="32" t="s">
        <v>3241</v>
      </c>
      <c r="D41" s="32" t="s">
        <v>139</v>
      </c>
      <c r="E41" s="32" t="s">
        <v>3242</v>
      </c>
      <c r="F41" s="21"/>
      <c r="G41" s="21"/>
    </row>
    <row r="42" spans="1:7" s="20" customFormat="1" ht="36" x14ac:dyDescent="0.25">
      <c r="A42" s="32" t="s">
        <v>3196</v>
      </c>
      <c r="B42" s="42" t="s">
        <v>3243</v>
      </c>
      <c r="C42" s="32" t="s">
        <v>3244</v>
      </c>
      <c r="D42" s="32" t="s">
        <v>33</v>
      </c>
      <c r="E42" s="32" t="s">
        <v>182</v>
      </c>
      <c r="F42" s="21"/>
      <c r="G42" s="21"/>
    </row>
    <row r="43" spans="1:7" ht="48" x14ac:dyDescent="0.25">
      <c r="A43" s="32" t="s">
        <v>3196</v>
      </c>
      <c r="B43" s="42" t="s">
        <v>3245</v>
      </c>
      <c r="C43" s="32" t="s">
        <v>3246</v>
      </c>
      <c r="D43" s="32" t="s">
        <v>33</v>
      </c>
      <c r="E43" s="32" t="s">
        <v>186</v>
      </c>
      <c r="F43" s="23"/>
      <c r="G43" s="23"/>
    </row>
    <row r="44" spans="1:7" ht="36" x14ac:dyDescent="0.25">
      <c r="A44" s="32" t="s">
        <v>3249</v>
      </c>
      <c r="B44" s="42" t="s">
        <v>3247</v>
      </c>
      <c r="C44" s="32" t="s">
        <v>3248</v>
      </c>
      <c r="D44" s="32" t="s">
        <v>32</v>
      </c>
      <c r="E44" s="32" t="s">
        <v>3250</v>
      </c>
      <c r="F44" s="23"/>
      <c r="G44" s="23"/>
    </row>
    <row r="45" spans="1:7" ht="24" x14ac:dyDescent="0.25">
      <c r="A45" s="32" t="s">
        <v>3249</v>
      </c>
      <c r="B45" s="42" t="s">
        <v>3251</v>
      </c>
      <c r="C45" s="32" t="s">
        <v>3252</v>
      </c>
      <c r="D45" s="32" t="s">
        <v>32</v>
      </c>
      <c r="E45" s="32" t="s">
        <v>3253</v>
      </c>
      <c r="F45" s="23"/>
      <c r="G45" s="23"/>
    </row>
    <row r="46" spans="1:7" ht="36" x14ac:dyDescent="0.25">
      <c r="A46" s="32" t="s">
        <v>3249</v>
      </c>
      <c r="B46" s="42" t="s">
        <v>3254</v>
      </c>
      <c r="C46" s="32"/>
      <c r="D46" s="32" t="s">
        <v>32</v>
      </c>
      <c r="E46" s="32" t="s">
        <v>3255</v>
      </c>
      <c r="F46" s="23"/>
      <c r="G46" s="23"/>
    </row>
    <row r="47" spans="1:7" ht="36" x14ac:dyDescent="0.25">
      <c r="A47" s="32" t="s">
        <v>3249</v>
      </c>
      <c r="B47" s="42" t="s">
        <v>3256</v>
      </c>
      <c r="C47" s="32"/>
      <c r="D47" s="32" t="s">
        <v>32</v>
      </c>
      <c r="E47" s="32" t="s">
        <v>3257</v>
      </c>
      <c r="F47" s="23"/>
      <c r="G47" s="23"/>
    </row>
    <row r="48" spans="1:7" ht="36" x14ac:dyDescent="0.25">
      <c r="A48" s="32" t="s">
        <v>3249</v>
      </c>
      <c r="B48" s="42" t="s">
        <v>3258</v>
      </c>
      <c r="C48" s="32" t="s">
        <v>3259</v>
      </c>
      <c r="D48" s="32" t="s">
        <v>45</v>
      </c>
      <c r="E48" s="32" t="s">
        <v>3260</v>
      </c>
      <c r="F48" s="23"/>
      <c r="G48" s="23"/>
    </row>
    <row r="49" spans="1:7" ht="36" x14ac:dyDescent="0.25">
      <c r="A49" s="32" t="s">
        <v>3249</v>
      </c>
      <c r="B49" s="42" t="s">
        <v>3261</v>
      </c>
      <c r="C49" s="32" t="s">
        <v>3262</v>
      </c>
      <c r="D49" s="32" t="s">
        <v>139</v>
      </c>
      <c r="E49" s="32" t="s">
        <v>3263</v>
      </c>
      <c r="F49" s="23"/>
      <c r="G49" s="23"/>
    </row>
    <row r="50" spans="1:7" ht="48" x14ac:dyDescent="0.25">
      <c r="A50" s="32" t="s">
        <v>3249</v>
      </c>
      <c r="B50" s="42" t="s">
        <v>3264</v>
      </c>
      <c r="C50" s="32" t="s">
        <v>3265</v>
      </c>
      <c r="D50" s="32" t="s">
        <v>139</v>
      </c>
      <c r="E50" s="32" t="s">
        <v>3266</v>
      </c>
      <c r="F50" s="23"/>
      <c r="G50" s="23"/>
    </row>
    <row r="51" spans="1:7" ht="60" x14ac:dyDescent="0.25">
      <c r="A51" s="32" t="s">
        <v>3249</v>
      </c>
      <c r="B51" s="42" t="s">
        <v>3267</v>
      </c>
      <c r="C51" s="32" t="s">
        <v>3268</v>
      </c>
      <c r="D51" s="32" t="s">
        <v>139</v>
      </c>
      <c r="E51" s="32" t="s">
        <v>3269</v>
      </c>
      <c r="F51" s="23"/>
      <c r="G51" s="23"/>
    </row>
    <row r="52" spans="1:7" ht="36" x14ac:dyDescent="0.25">
      <c r="A52" s="32" t="s">
        <v>3249</v>
      </c>
      <c r="B52" s="42" t="s">
        <v>3270</v>
      </c>
      <c r="C52" s="32" t="s">
        <v>3271</v>
      </c>
      <c r="D52" s="32" t="s">
        <v>139</v>
      </c>
      <c r="E52" s="32" t="s">
        <v>3272</v>
      </c>
    </row>
    <row r="53" spans="1:7" ht="36" x14ac:dyDescent="0.25">
      <c r="A53" s="32" t="s">
        <v>3249</v>
      </c>
      <c r="B53" s="42" t="s">
        <v>3273</v>
      </c>
      <c r="C53" s="32" t="s">
        <v>3274</v>
      </c>
      <c r="D53" s="32" t="s">
        <v>580</v>
      </c>
      <c r="E53" s="32" t="s">
        <v>3275</v>
      </c>
    </row>
    <row r="54" spans="1:7" x14ac:dyDescent="0.25">
      <c r="A54" s="46" t="s">
        <v>24</v>
      </c>
      <c r="B54" s="46">
        <f>SUBTOTAL(103,TabelaCEV2.1[Številka projekta])</f>
        <v>30</v>
      </c>
      <c r="C54" s="30"/>
      <c r="D54" s="27"/>
      <c r="E54" s="43"/>
    </row>
    <row r="55" spans="1:7" x14ac:dyDescent="0.25">
      <c r="A55" s="46"/>
      <c r="B55" s="46"/>
      <c r="C55" s="30"/>
      <c r="D55" s="27"/>
      <c r="E55" s="43"/>
    </row>
    <row r="56" spans="1:7" ht="13.5" thickBot="1" x14ac:dyDescent="0.3">
      <c r="A56" s="59" t="s">
        <v>15</v>
      </c>
      <c r="B56" s="59"/>
      <c r="C56" s="59"/>
      <c r="D56" s="10"/>
      <c r="E56" s="4"/>
    </row>
    <row r="57" spans="1:7" ht="13.5" thickBot="1" x14ac:dyDescent="0.3">
      <c r="A57" s="66" t="s">
        <v>16</v>
      </c>
      <c r="B57" s="67" t="s">
        <v>17</v>
      </c>
      <c r="C57" s="67" t="s">
        <v>18</v>
      </c>
      <c r="D57" s="94" t="s">
        <v>2694</v>
      </c>
    </row>
    <row r="58" spans="1:7" x14ac:dyDescent="0.25">
      <c r="A58" s="45"/>
      <c r="B58" s="42"/>
      <c r="C58" s="32"/>
      <c r="D58" s="87"/>
    </row>
    <row r="59" spans="1:7" x14ac:dyDescent="0.25">
      <c r="A59" s="45"/>
      <c r="B59" s="42"/>
      <c r="C59" s="32"/>
      <c r="D59" s="87"/>
    </row>
    <row r="60" spans="1:7" x14ac:dyDescent="0.25">
      <c r="A60" s="45"/>
      <c r="B60" s="42"/>
      <c r="C60" s="32"/>
      <c r="D60" s="87"/>
    </row>
    <row r="61" spans="1:7" x14ac:dyDescent="0.25">
      <c r="A61" s="33" t="s">
        <v>24</v>
      </c>
      <c r="B61" s="44">
        <f>SUBTOTAL(109,TabelaCEV2.2[Strani])</f>
        <v>0</v>
      </c>
      <c r="C61" s="44">
        <f>SUBTOTAL(103,TabelaCEV2.2[Naslov])</f>
        <v>0</v>
      </c>
      <c r="D61" s="86"/>
    </row>
    <row r="62" spans="1:7" x14ac:dyDescent="0.25">
      <c r="A62" s="4"/>
      <c r="B62" s="4"/>
      <c r="C62" s="18"/>
      <c r="D62" s="4"/>
      <c r="E62" s="4"/>
    </row>
    <row r="63" spans="1:7" ht="13.5" thickBot="1" x14ac:dyDescent="0.3">
      <c r="A63" s="59" t="s">
        <v>19</v>
      </c>
      <c r="B63" s="59"/>
      <c r="C63" s="59"/>
      <c r="D63" s="21"/>
      <c r="E63" s="21"/>
    </row>
    <row r="64" spans="1:7" ht="13.5" thickBot="1" x14ac:dyDescent="0.3">
      <c r="A64" s="69" t="s">
        <v>16</v>
      </c>
      <c r="B64" s="70" t="s">
        <v>17</v>
      </c>
      <c r="C64" s="70" t="s">
        <v>18</v>
      </c>
      <c r="D64" s="95" t="s">
        <v>2694</v>
      </c>
      <c r="E64" s="21"/>
    </row>
    <row r="65" spans="1:5" x14ac:dyDescent="0.25">
      <c r="A65" s="5"/>
      <c r="B65" s="37"/>
      <c r="C65" s="8"/>
      <c r="D65" s="90"/>
      <c r="E65" s="21"/>
    </row>
    <row r="66" spans="1:5" x14ac:dyDescent="0.25">
      <c r="A66" s="5"/>
      <c r="B66" s="37"/>
      <c r="C66" s="8"/>
      <c r="D66" s="90"/>
      <c r="E66" s="21"/>
    </row>
    <row r="67" spans="1:5" x14ac:dyDescent="0.25">
      <c r="A67" s="5"/>
      <c r="B67" s="37"/>
      <c r="C67" s="8"/>
      <c r="D67" s="90"/>
      <c r="E67" s="21"/>
    </row>
    <row r="68" spans="1:5" x14ac:dyDescent="0.2">
      <c r="A68" s="25" t="s">
        <v>24</v>
      </c>
      <c r="B68" s="43">
        <f>SUBTOTAL(109,TabelaCEV2.3[Strani])</f>
        <v>0</v>
      </c>
      <c r="C68" s="43">
        <f>SUBTOTAL(103,TabelaCEV2.3[Naslov])</f>
        <v>0</v>
      </c>
      <c r="D68" s="89"/>
      <c r="E68" s="21"/>
    </row>
    <row r="69" spans="1:5" x14ac:dyDescent="0.25">
      <c r="A69" s="19"/>
      <c r="B69" s="20"/>
      <c r="C69" s="19"/>
      <c r="D69" s="21"/>
      <c r="E69" s="21"/>
    </row>
    <row r="70" spans="1:5" x14ac:dyDescent="0.25">
      <c r="A70" s="10" t="s">
        <v>59</v>
      </c>
      <c r="B70" s="20"/>
      <c r="C70" s="19"/>
      <c r="D70" s="21"/>
      <c r="E70" s="21"/>
    </row>
    <row r="71" spans="1:5" ht="13.5" thickBot="1" x14ac:dyDescent="0.3">
      <c r="A71" s="59" t="s">
        <v>60</v>
      </c>
      <c r="B71" s="59"/>
      <c r="C71" s="59"/>
      <c r="D71" s="22"/>
      <c r="E71" s="22"/>
    </row>
    <row r="72" spans="1:5" ht="13.5" thickBot="1" x14ac:dyDescent="0.3">
      <c r="A72" s="66" t="s">
        <v>16</v>
      </c>
      <c r="B72" s="67" t="s">
        <v>17</v>
      </c>
      <c r="C72" s="67" t="s">
        <v>18</v>
      </c>
      <c r="D72" s="94" t="s">
        <v>2694</v>
      </c>
      <c r="E72" s="22"/>
    </row>
    <row r="73" spans="1:5" x14ac:dyDescent="0.25">
      <c r="A73" s="45"/>
      <c r="B73" s="42"/>
      <c r="C73" s="32"/>
      <c r="D73" s="90"/>
      <c r="E73" s="22"/>
    </row>
    <row r="74" spans="1:5" x14ac:dyDescent="0.25">
      <c r="A74" s="45"/>
      <c r="B74" s="42"/>
      <c r="C74" s="32"/>
      <c r="D74" s="90"/>
      <c r="E74" s="22"/>
    </row>
    <row r="75" spans="1:5" x14ac:dyDescent="0.25">
      <c r="A75" s="45"/>
      <c r="B75" s="42"/>
      <c r="C75" s="32"/>
      <c r="D75" s="90"/>
      <c r="E75" s="22"/>
    </row>
    <row r="76" spans="1:5" x14ac:dyDescent="0.2">
      <c r="A76" s="25" t="s">
        <v>24</v>
      </c>
      <c r="B76" s="43">
        <f>SUBTOTAL(109,TabelaCEV3.1[Strani])</f>
        <v>0</v>
      </c>
      <c r="C76" s="43">
        <f>SUBTOTAL(103,TabelaCEV3.1[Naslov])</f>
        <v>0</v>
      </c>
      <c r="D76" s="89"/>
      <c r="E76" s="22"/>
    </row>
    <row r="77" spans="1:5" x14ac:dyDescent="0.25">
      <c r="A77" s="25"/>
      <c r="B77" s="25"/>
      <c r="C77" s="26"/>
      <c r="D77" s="22"/>
      <c r="E77" s="22"/>
    </row>
    <row r="78" spans="1:5" ht="13.5" thickBot="1" x14ac:dyDescent="0.3">
      <c r="A78" s="58" t="s">
        <v>324</v>
      </c>
      <c r="B78" s="58"/>
      <c r="C78" s="58"/>
      <c r="D78" s="58"/>
      <c r="E78" s="5"/>
    </row>
    <row r="79" spans="1:5" ht="13.5" thickBot="1" x14ac:dyDescent="0.3">
      <c r="A79" s="66" t="s">
        <v>16</v>
      </c>
      <c r="B79" s="67" t="s">
        <v>17</v>
      </c>
      <c r="C79" s="67" t="s">
        <v>18</v>
      </c>
      <c r="D79" s="94" t="s">
        <v>2694</v>
      </c>
    </row>
    <row r="80" spans="1:5" x14ac:dyDescent="0.25">
      <c r="A80" s="45"/>
      <c r="B80" s="42"/>
      <c r="C80" s="32"/>
      <c r="D80" s="90"/>
    </row>
    <row r="81" spans="1:5" x14ac:dyDescent="0.25">
      <c r="A81" s="45"/>
      <c r="B81" s="42"/>
      <c r="C81" s="32"/>
      <c r="D81" s="90"/>
    </row>
    <row r="82" spans="1:5" x14ac:dyDescent="0.25">
      <c r="A82" s="45"/>
      <c r="B82" s="42"/>
      <c r="C82" s="32"/>
      <c r="D82" s="90"/>
    </row>
    <row r="83" spans="1:5" x14ac:dyDescent="0.2">
      <c r="A83" s="25" t="s">
        <v>24</v>
      </c>
      <c r="B83" s="43">
        <f>SUBTOTAL(109,TabelaCEV3.2[Strani])</f>
        <v>0</v>
      </c>
      <c r="C83" s="43">
        <f>SUBTOTAL(103,TabelaCEV3.2[Naslov])</f>
        <v>0</v>
      </c>
      <c r="D83" s="89"/>
    </row>
    <row r="84" spans="1:5" x14ac:dyDescent="0.25">
      <c r="A84" s="4"/>
      <c r="B84" s="4"/>
      <c r="C84" s="8"/>
      <c r="D84" s="5"/>
      <c r="E84" s="5"/>
    </row>
    <row r="85" spans="1:5" ht="13.5" thickBot="1" x14ac:dyDescent="0.3">
      <c r="A85" s="60" t="s">
        <v>189</v>
      </c>
      <c r="B85" s="60"/>
      <c r="C85" s="60"/>
      <c r="D85" s="60"/>
      <c r="E85" s="60"/>
    </row>
    <row r="86" spans="1:5" ht="13.5" thickBot="1" x14ac:dyDescent="0.3">
      <c r="A86" s="67" t="s">
        <v>22</v>
      </c>
      <c r="B86" s="67" t="s">
        <v>65</v>
      </c>
      <c r="C86" s="66" t="s">
        <v>2797</v>
      </c>
      <c r="D86" s="93" t="s">
        <v>2694</v>
      </c>
    </row>
    <row r="87" spans="1:5" ht="24" x14ac:dyDescent="0.25">
      <c r="A87" s="45"/>
      <c r="B87" s="32" t="s">
        <v>2696</v>
      </c>
      <c r="C87" s="42" t="s">
        <v>2695</v>
      </c>
      <c r="D87" s="90"/>
    </row>
    <row r="88" spans="1:5" x14ac:dyDescent="0.2">
      <c r="A88" s="30" t="s">
        <v>24</v>
      </c>
      <c r="B88" s="30">
        <f>SUBTOTAL(103,TabelaCEV4[TDT])</f>
        <v>1</v>
      </c>
      <c r="C88" s="30"/>
      <c r="D88" s="92"/>
    </row>
    <row r="89" spans="1:5" x14ac:dyDescent="0.25">
      <c r="A89" s="25"/>
      <c r="B89" s="27"/>
      <c r="C89" s="28"/>
      <c r="D89" s="29"/>
    </row>
  </sheetData>
  <mergeCells count="15">
    <mergeCell ref="F12:G12"/>
    <mergeCell ref="F18:G18"/>
    <mergeCell ref="A20:B20"/>
    <mergeCell ref="A21:B21"/>
    <mergeCell ref="A5:B5"/>
    <mergeCell ref="A6:B6"/>
    <mergeCell ref="A7:B7"/>
    <mergeCell ref="A8:B8"/>
    <mergeCell ref="A10:C10"/>
    <mergeCell ref="C11:E11"/>
    <mergeCell ref="A4:B4"/>
    <mergeCell ref="C1:E1"/>
    <mergeCell ref="A2:B2"/>
    <mergeCell ref="C2:E2"/>
    <mergeCell ref="A3:B3"/>
  </mergeCells>
  <dataValidations count="7">
    <dataValidation allowBlank="1" showInputMessage="1" showErrorMessage="1" promptTitle="Vnesi oznako" prompt="Vnesi oznako Evropskega, mednarodnega ali Slovenskega TC, SC ali WG" sqref="B87" xr:uid="{F2A6761C-E812-4587-8542-459AB4B98542}"/>
    <dataValidation allowBlank="1" showInputMessage="1" showErrorMessage="1" promptTitle="Vnesi ime " prompt="Vpiši ime in priimek strokovnjaka oziroma TS" sqref="A87" xr:uid="{8ACF408B-FE7D-4C29-826E-0DB7161ECB7D}"/>
    <dataValidation allowBlank="1" showInputMessage="1" showErrorMessage="1" promptTitle="Vnesi ime TDT" prompt="Vnesi celotno ime tujega TDT" sqref="C87" xr:uid="{6F77EEC8-0A12-4005-835C-E68AD47A1831}"/>
    <dataValidation type="list" allowBlank="1" showInputMessage="1" promptTitle="Izberi iz seznama" prompt="Iz spodnjega seznama izberi tujo organizacijo kateri pripada TDT" sqref="A14:A17" xr:uid="{409B166A-E406-40A1-BCD6-F986EF2D22BF}">
      <formula1>Organizacije</formula1>
    </dataValidation>
    <dataValidation type="list" allowBlank="1" showInputMessage="1" showErrorMessage="1" promptTitle="Izberi iz seznama" prompt="Izberi trenutni status članstva znortaj tujega TDT" sqref="D14:D17" xr:uid="{D1F51CB7-59E6-4956-8DA8-50A7BF20A80C}">
      <formula1>Status</formula1>
    </dataValidation>
    <dataValidation allowBlank="1" showInputMessage="1" promptTitle="Vnesi datum" prompt="Vnesi datum zadnje spremembe statusa članstva TDT" sqref="E14:E17" xr:uid="{29F06BF5-5847-4F07-839E-4F320B2EF52B}"/>
    <dataValidation allowBlank="1" showInputMessage="1" showErrorMessage="1" promptTitle="Vnesi naslov tujega TDT" prompt="Vnesi originalni naslov tujega TDT" sqref="C14:C17" xr:uid="{1FE4AD28-BF52-4200-969A-816410004567}"/>
  </dataValidations>
  <pageMargins left="0.25" right="0.25" top="0.25" bottom="0.25" header="0.5" footer="0.5"/>
  <pageSetup paperSize="9" orientation="landscape" r:id="rId1"/>
  <headerFooter alignWithMargins="0">
    <oddFooter>&amp;L&amp;C&amp;R</oddFooter>
  </headerFooter>
  <drawing r:id="rId2"/>
  <tableParts count="7">
    <tablePart r:id="rId3"/>
    <tablePart r:id="rId4"/>
    <tablePart r:id="rId5"/>
    <tablePart r:id="rId6"/>
    <tablePart r:id="rId7"/>
    <tablePart r:id="rId8"/>
    <tablePart r:id="rId9"/>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CDA2A-D5C3-4971-807C-CC985527E417}">
  <sheetPr>
    <outlinePr summaryBelow="0" summaryRight="0"/>
  </sheetPr>
  <dimension ref="A1:M323"/>
  <sheetViews>
    <sheetView showGridLines="0" zoomScaleNormal="100" workbookViewId="0">
      <pane ySplit="1" topLeftCell="A293" activePane="bottomLeft" state="frozenSplit"/>
      <selection activeCell="A31" sqref="A31"/>
      <selection pane="bottomLeft" activeCell="D268" sqref="D268"/>
    </sheetView>
  </sheetViews>
  <sheetFormatPr defaultColWidth="9.140625" defaultRowHeight="12.75" x14ac:dyDescent="0.25"/>
  <cols>
    <col min="1" max="1" width="23.140625" style="3" customWidth="1"/>
    <col min="2" max="2" width="18.28515625" style="3" customWidth="1"/>
    <col min="3" max="3" width="38.7109375" style="3" customWidth="1"/>
    <col min="4" max="4" width="14.140625" style="3" bestFit="1" customWidth="1"/>
    <col min="5" max="5" width="43.7109375" style="3" customWidth="1"/>
    <col min="6" max="8" width="11.5703125" style="3" customWidth="1"/>
    <col min="9" max="9" width="3.5703125" style="3" customWidth="1"/>
    <col min="10" max="16384" width="9.140625" style="3"/>
  </cols>
  <sheetData>
    <row r="1" spans="1:13" ht="18.75" customHeight="1" x14ac:dyDescent="0.25">
      <c r="A1" s="1"/>
      <c r="B1" s="2"/>
      <c r="C1" s="306" t="s">
        <v>0</v>
      </c>
      <c r="D1" s="306"/>
      <c r="E1" s="306"/>
      <c r="F1" s="2"/>
      <c r="G1" s="1"/>
      <c r="H1" s="1"/>
    </row>
    <row r="2" spans="1:13" ht="13.5" customHeight="1" x14ac:dyDescent="0.25">
      <c r="A2" s="303" t="s">
        <v>1</v>
      </c>
      <c r="B2" s="303"/>
      <c r="C2" s="307" t="s">
        <v>2232</v>
      </c>
      <c r="D2" s="307"/>
      <c r="E2" s="307"/>
      <c r="F2" s="1"/>
      <c r="G2" s="1"/>
      <c r="H2" s="1"/>
    </row>
    <row r="3" spans="1:13" x14ac:dyDescent="0.25">
      <c r="A3" s="303" t="s">
        <v>2</v>
      </c>
      <c r="B3" s="303"/>
      <c r="C3" s="5" t="s">
        <v>165</v>
      </c>
      <c r="D3" s="5"/>
      <c r="E3" s="5"/>
      <c r="F3" s="5"/>
      <c r="G3" s="1"/>
      <c r="H3" s="1"/>
    </row>
    <row r="4" spans="1:13" x14ac:dyDescent="0.25">
      <c r="A4" s="303" t="s">
        <v>3</v>
      </c>
      <c r="B4" s="303"/>
      <c r="C4" s="5" t="s">
        <v>2233</v>
      </c>
      <c r="D4" s="5"/>
      <c r="E4" s="5"/>
      <c r="F4" s="5"/>
      <c r="G4" s="1"/>
      <c r="H4" s="1"/>
      <c r="J4" s="36"/>
      <c r="K4" s="10"/>
      <c r="L4" s="10"/>
      <c r="M4" s="10"/>
    </row>
    <row r="5" spans="1:13" x14ac:dyDescent="0.25">
      <c r="A5" s="303" t="s">
        <v>4</v>
      </c>
      <c r="B5" s="303"/>
      <c r="C5" s="6">
        <v>8</v>
      </c>
      <c r="D5" s="5"/>
      <c r="E5" s="5"/>
      <c r="F5" s="5"/>
      <c r="G5" s="1"/>
      <c r="H5" s="1"/>
      <c r="J5" s="36"/>
    </row>
    <row r="6" spans="1:13" x14ac:dyDescent="0.25">
      <c r="A6" s="303" t="s">
        <v>5</v>
      </c>
      <c r="B6" s="303"/>
      <c r="C6" s="6">
        <v>9</v>
      </c>
      <c r="D6" s="5"/>
      <c r="E6" s="5"/>
      <c r="F6" s="5"/>
      <c r="G6" s="1"/>
      <c r="H6" s="1"/>
    </row>
    <row r="7" spans="1:13" x14ac:dyDescent="0.25">
      <c r="A7" s="304" t="s">
        <v>62</v>
      </c>
      <c r="B7" s="304"/>
      <c r="C7" s="6"/>
      <c r="D7" s="5"/>
      <c r="E7" s="5"/>
      <c r="F7" s="5"/>
      <c r="G7" s="1"/>
      <c r="H7" s="1"/>
    </row>
    <row r="8" spans="1:13" x14ac:dyDescent="0.25">
      <c r="A8" s="304" t="s">
        <v>23</v>
      </c>
      <c r="B8" s="304"/>
      <c r="C8" s="6">
        <v>3</v>
      </c>
      <c r="D8" s="5"/>
      <c r="E8" s="5"/>
      <c r="F8" s="5"/>
      <c r="G8" s="1"/>
      <c r="H8" s="1"/>
    </row>
    <row r="9" spans="1:13" x14ac:dyDescent="0.25">
      <c r="A9" s="4"/>
      <c r="B9" s="4"/>
      <c r="C9" s="6"/>
      <c r="D9" s="5"/>
      <c r="E9" s="5"/>
      <c r="F9" s="5"/>
      <c r="G9" s="1"/>
      <c r="H9" s="1"/>
    </row>
    <row r="10" spans="1:13" x14ac:dyDescent="0.25">
      <c r="A10" s="305" t="s">
        <v>6</v>
      </c>
      <c r="B10" s="305"/>
      <c r="C10" s="305"/>
      <c r="D10" s="41"/>
      <c r="E10" s="41"/>
      <c r="F10" s="41"/>
      <c r="G10" s="1"/>
      <c r="H10" s="1"/>
    </row>
    <row r="11" spans="1:13" s="10" customFormat="1" ht="27.75" customHeight="1" x14ac:dyDescent="0.25">
      <c r="A11" s="7" t="s">
        <v>7</v>
      </c>
      <c r="B11" s="7"/>
      <c r="C11" s="301" t="s">
        <v>2234</v>
      </c>
      <c r="D11" s="301"/>
      <c r="E11" s="301"/>
      <c r="F11" s="7"/>
      <c r="G11" s="9"/>
      <c r="H11" s="9"/>
    </row>
    <row r="12" spans="1:13" ht="12.75" customHeight="1" x14ac:dyDescent="0.25">
      <c r="A12" s="65" t="s">
        <v>8</v>
      </c>
      <c r="B12" s="24"/>
      <c r="C12" s="24"/>
      <c r="D12" s="24"/>
      <c r="E12" s="24"/>
      <c r="F12" s="24"/>
      <c r="G12" s="299"/>
      <c r="H12" s="299"/>
    </row>
    <row r="13" spans="1:13" s="10" customFormat="1" ht="24" x14ac:dyDescent="0.25">
      <c r="A13" s="79" t="s">
        <v>9</v>
      </c>
      <c r="B13" s="64" t="s">
        <v>63</v>
      </c>
      <c r="C13" s="79" t="s">
        <v>64</v>
      </c>
      <c r="D13" s="68" t="s">
        <v>10</v>
      </c>
      <c r="E13" s="83" t="s">
        <v>30</v>
      </c>
      <c r="F13" s="11"/>
    </row>
    <row r="14" spans="1:13" ht="24" x14ac:dyDescent="0.25">
      <c r="A14" s="80" t="s">
        <v>29</v>
      </c>
      <c r="B14" s="216" t="s">
        <v>2235</v>
      </c>
      <c r="C14" s="62" t="s">
        <v>2236</v>
      </c>
      <c r="D14" s="49" t="s">
        <v>39</v>
      </c>
      <c r="E14" s="84">
        <v>39772</v>
      </c>
      <c r="F14" s="12"/>
    </row>
    <row r="15" spans="1:13" ht="24" x14ac:dyDescent="0.25">
      <c r="A15" s="80" t="s">
        <v>29</v>
      </c>
      <c r="B15" s="52" t="s">
        <v>2237</v>
      </c>
      <c r="C15" s="62" t="s">
        <v>2238</v>
      </c>
      <c r="D15" s="49" t="s">
        <v>39</v>
      </c>
      <c r="E15" s="84">
        <v>39772</v>
      </c>
      <c r="F15" s="12"/>
    </row>
    <row r="16" spans="1:13" x14ac:dyDescent="0.25">
      <c r="A16" s="80" t="s">
        <v>29</v>
      </c>
      <c r="B16" s="52" t="s">
        <v>2239</v>
      </c>
      <c r="C16" s="62" t="s">
        <v>2240</v>
      </c>
      <c r="D16" s="49" t="s">
        <v>39</v>
      </c>
      <c r="E16" s="84">
        <v>39772</v>
      </c>
      <c r="F16" s="14"/>
    </row>
    <row r="17" spans="1:9" x14ac:dyDescent="0.25">
      <c r="A17" s="80" t="s">
        <v>29</v>
      </c>
      <c r="B17" s="77" t="s">
        <v>2241</v>
      </c>
      <c r="C17" s="62" t="s">
        <v>2242</v>
      </c>
      <c r="D17" s="49" t="s">
        <v>39</v>
      </c>
      <c r="E17" s="84">
        <v>39772</v>
      </c>
      <c r="F17" s="14"/>
    </row>
    <row r="18" spans="1:9" x14ac:dyDescent="0.25">
      <c r="A18" s="80" t="s">
        <v>29</v>
      </c>
      <c r="B18" s="49" t="s">
        <v>4107</v>
      </c>
      <c r="C18" s="62" t="s">
        <v>4108</v>
      </c>
      <c r="D18" s="49" t="s">
        <v>39</v>
      </c>
      <c r="E18" s="84">
        <v>39772</v>
      </c>
      <c r="F18" s="14"/>
    </row>
    <row r="19" spans="1:9" x14ac:dyDescent="0.25">
      <c r="A19" s="80" t="s">
        <v>29</v>
      </c>
      <c r="B19" s="52" t="s">
        <v>2243</v>
      </c>
      <c r="C19" s="62" t="s">
        <v>2240</v>
      </c>
      <c r="D19" s="49" t="s">
        <v>39</v>
      </c>
      <c r="E19" s="84">
        <v>39772</v>
      </c>
      <c r="F19" s="24"/>
      <c r="G19" s="299"/>
      <c r="H19" s="299"/>
    </row>
    <row r="20" spans="1:9" s="10" customFormat="1" x14ac:dyDescent="0.25">
      <c r="A20" s="80" t="s">
        <v>29</v>
      </c>
      <c r="B20" s="52" t="s">
        <v>2244</v>
      </c>
      <c r="C20" s="62" t="s">
        <v>2245</v>
      </c>
      <c r="D20" s="49" t="s">
        <v>39</v>
      </c>
      <c r="E20" s="84">
        <v>39772</v>
      </c>
      <c r="G20" s="15"/>
      <c r="H20" s="15"/>
      <c r="I20" s="15"/>
    </row>
    <row r="21" spans="1:9" x14ac:dyDescent="0.25">
      <c r="A21" s="80" t="s">
        <v>29</v>
      </c>
      <c r="B21" s="50" t="s">
        <v>2246</v>
      </c>
      <c r="C21" s="62" t="s">
        <v>2247</v>
      </c>
      <c r="D21" s="49" t="s">
        <v>39</v>
      </c>
      <c r="E21" s="84">
        <v>39219</v>
      </c>
      <c r="F21" s="8"/>
      <c r="G21" s="17"/>
    </row>
    <row r="22" spans="1:9" x14ac:dyDescent="0.25">
      <c r="A22" s="80" t="s">
        <v>29</v>
      </c>
      <c r="B22" s="52" t="s">
        <v>2248</v>
      </c>
      <c r="C22" s="62" t="s">
        <v>2249</v>
      </c>
      <c r="D22" s="49" t="s">
        <v>39</v>
      </c>
      <c r="E22" s="84">
        <v>39219</v>
      </c>
      <c r="F22" s="8"/>
      <c r="G22" s="17"/>
    </row>
    <row r="23" spans="1:9" s="38" customFormat="1" x14ac:dyDescent="0.25">
      <c r="A23" s="80" t="s">
        <v>29</v>
      </c>
      <c r="B23" s="52" t="s">
        <v>2250</v>
      </c>
      <c r="C23" s="62" t="s">
        <v>2251</v>
      </c>
      <c r="D23" s="49" t="s">
        <v>39</v>
      </c>
      <c r="E23" s="84">
        <v>39219</v>
      </c>
      <c r="F23" s="8"/>
      <c r="G23" s="35"/>
    </row>
    <row r="24" spans="1:9" x14ac:dyDescent="0.25">
      <c r="A24" s="80" t="s">
        <v>29</v>
      </c>
      <c r="B24" s="52" t="s">
        <v>2252</v>
      </c>
      <c r="C24" s="62" t="s">
        <v>2253</v>
      </c>
      <c r="D24" s="49" t="s">
        <v>39</v>
      </c>
      <c r="E24" s="84">
        <v>39219</v>
      </c>
      <c r="F24" s="8"/>
      <c r="G24" s="17"/>
    </row>
    <row r="25" spans="1:9" x14ac:dyDescent="0.25">
      <c r="A25" s="80" t="s">
        <v>29</v>
      </c>
      <c r="B25" s="52" t="s">
        <v>2254</v>
      </c>
      <c r="C25" s="62" t="s">
        <v>2255</v>
      </c>
      <c r="D25" s="49" t="s">
        <v>39</v>
      </c>
      <c r="E25" s="84">
        <v>39219</v>
      </c>
      <c r="F25" s="8"/>
      <c r="G25" s="17"/>
    </row>
    <row r="26" spans="1:9" x14ac:dyDescent="0.25">
      <c r="A26" s="80" t="s">
        <v>29</v>
      </c>
      <c r="B26" s="50" t="s">
        <v>2256</v>
      </c>
      <c r="C26" s="62" t="s">
        <v>2257</v>
      </c>
      <c r="D26" s="49" t="s">
        <v>39</v>
      </c>
      <c r="E26" s="84">
        <v>37881</v>
      </c>
      <c r="F26" s="8"/>
      <c r="G26" s="17"/>
    </row>
    <row r="27" spans="1:9" x14ac:dyDescent="0.25">
      <c r="A27" s="80" t="s">
        <v>29</v>
      </c>
      <c r="B27" s="50" t="s">
        <v>2258</v>
      </c>
      <c r="C27" s="62" t="s">
        <v>2259</v>
      </c>
      <c r="D27" s="49" t="s">
        <v>39</v>
      </c>
      <c r="E27" s="84">
        <v>39219</v>
      </c>
      <c r="F27" s="8"/>
      <c r="G27" s="17"/>
    </row>
    <row r="28" spans="1:9" x14ac:dyDescent="0.25">
      <c r="A28" s="80" t="s">
        <v>29</v>
      </c>
      <c r="B28" s="50" t="s">
        <v>2260</v>
      </c>
      <c r="C28" s="62" t="s">
        <v>2261</v>
      </c>
      <c r="D28" s="49" t="s">
        <v>39</v>
      </c>
      <c r="E28" s="84">
        <v>39772</v>
      </c>
      <c r="F28" s="8"/>
      <c r="G28" s="17"/>
    </row>
    <row r="29" spans="1:9" s="10" customFormat="1" ht="24" x14ac:dyDescent="0.25">
      <c r="A29" s="80" t="s">
        <v>29</v>
      </c>
      <c r="B29" s="52" t="s">
        <v>2262</v>
      </c>
      <c r="C29" s="62" t="s">
        <v>2263</v>
      </c>
      <c r="D29" s="49" t="s">
        <v>39</v>
      </c>
      <c r="E29" s="84">
        <v>39772</v>
      </c>
      <c r="F29" s="11"/>
      <c r="G29" s="11"/>
      <c r="H29" s="11"/>
    </row>
    <row r="30" spans="1:9" x14ac:dyDescent="0.25">
      <c r="A30" s="80" t="s">
        <v>29</v>
      </c>
      <c r="B30" s="50" t="s">
        <v>2264</v>
      </c>
      <c r="C30" s="62" t="s">
        <v>2265</v>
      </c>
      <c r="D30" s="49" t="s">
        <v>39</v>
      </c>
      <c r="E30" s="84">
        <v>37881</v>
      </c>
      <c r="F30" s="4"/>
    </row>
    <row r="31" spans="1:9" x14ac:dyDescent="0.25">
      <c r="A31" s="80" t="s">
        <v>29</v>
      </c>
      <c r="B31" s="50" t="s">
        <v>2266</v>
      </c>
      <c r="C31" s="62" t="s">
        <v>2267</v>
      </c>
      <c r="D31" s="49" t="s">
        <v>39</v>
      </c>
      <c r="E31" s="84">
        <v>37881</v>
      </c>
    </row>
    <row r="32" spans="1:9" x14ac:dyDescent="0.25">
      <c r="A32" s="80" t="s">
        <v>29</v>
      </c>
      <c r="B32" s="50" t="s">
        <v>2268</v>
      </c>
      <c r="C32" s="62" t="s">
        <v>2269</v>
      </c>
      <c r="D32" s="49" t="s">
        <v>39</v>
      </c>
      <c r="E32" s="84">
        <v>37881</v>
      </c>
    </row>
    <row r="33" spans="1:8" x14ac:dyDescent="0.25">
      <c r="A33" s="80" t="s">
        <v>29</v>
      </c>
      <c r="B33" s="52" t="s">
        <v>2270</v>
      </c>
      <c r="C33" s="62" t="s">
        <v>2271</v>
      </c>
      <c r="D33" s="49" t="s">
        <v>39</v>
      </c>
      <c r="E33" s="84">
        <v>37881</v>
      </c>
    </row>
    <row r="34" spans="1:8" ht="24" x14ac:dyDescent="0.25">
      <c r="A34" s="80" t="s">
        <v>29</v>
      </c>
      <c r="B34" s="52" t="s">
        <v>4109</v>
      </c>
      <c r="C34" s="62" t="s">
        <v>4110</v>
      </c>
      <c r="D34" s="49" t="s">
        <v>39</v>
      </c>
      <c r="E34" s="84">
        <v>37881</v>
      </c>
    </row>
    <row r="35" spans="1:8" x14ac:dyDescent="0.25">
      <c r="A35" s="80" t="s">
        <v>29</v>
      </c>
      <c r="B35" s="52" t="s">
        <v>2272</v>
      </c>
      <c r="C35" s="62" t="s">
        <v>2273</v>
      </c>
      <c r="D35" s="49" t="s">
        <v>39</v>
      </c>
      <c r="E35" s="84">
        <v>37881</v>
      </c>
    </row>
    <row r="36" spans="1:8" x14ac:dyDescent="0.25">
      <c r="A36" s="80" t="s">
        <v>29</v>
      </c>
      <c r="B36" s="50" t="s">
        <v>2274</v>
      </c>
      <c r="C36" s="62" t="s">
        <v>2274</v>
      </c>
      <c r="D36" s="49" t="s">
        <v>39</v>
      </c>
      <c r="E36" s="84">
        <v>37881</v>
      </c>
    </row>
    <row r="37" spans="1:8" x14ac:dyDescent="0.25">
      <c r="A37" s="80" t="s">
        <v>29</v>
      </c>
      <c r="B37" s="50" t="s">
        <v>2275</v>
      </c>
      <c r="C37" s="62" t="s">
        <v>2276</v>
      </c>
      <c r="D37" s="49" t="s">
        <v>39</v>
      </c>
      <c r="E37" s="84">
        <v>37881</v>
      </c>
      <c r="F37" s="4"/>
    </row>
    <row r="38" spans="1:8" x14ac:dyDescent="0.25">
      <c r="A38" s="80" t="s">
        <v>29</v>
      </c>
      <c r="B38" s="50" t="s">
        <v>2277</v>
      </c>
      <c r="C38" s="62" t="s">
        <v>2278</v>
      </c>
      <c r="D38" s="49" t="s">
        <v>39</v>
      </c>
      <c r="E38" s="84">
        <v>39219</v>
      </c>
      <c r="F38" s="4"/>
    </row>
    <row r="39" spans="1:8" s="20" customFormat="1" ht="12" x14ac:dyDescent="0.25">
      <c r="A39" s="80" t="s">
        <v>29</v>
      </c>
      <c r="B39" s="52" t="s">
        <v>2279</v>
      </c>
      <c r="C39" s="62" t="s">
        <v>2280</v>
      </c>
      <c r="D39" s="49" t="s">
        <v>39</v>
      </c>
      <c r="E39" s="84">
        <v>39219</v>
      </c>
      <c r="F39" s="21"/>
      <c r="G39" s="21"/>
      <c r="H39" s="21"/>
    </row>
    <row r="40" spans="1:8" s="20" customFormat="1" ht="12" x14ac:dyDescent="0.25">
      <c r="A40" s="80" t="s">
        <v>29</v>
      </c>
      <c r="B40" s="50" t="s">
        <v>2281</v>
      </c>
      <c r="C40" s="62" t="s">
        <v>2282</v>
      </c>
      <c r="D40" s="49" t="s">
        <v>39</v>
      </c>
      <c r="E40" s="84">
        <v>39219</v>
      </c>
      <c r="F40" s="21"/>
      <c r="G40" s="21"/>
      <c r="H40" s="21"/>
    </row>
    <row r="41" spans="1:8" s="20" customFormat="1" ht="12" x14ac:dyDescent="0.25">
      <c r="A41" s="80" t="s">
        <v>29</v>
      </c>
      <c r="B41" s="50" t="s">
        <v>2283</v>
      </c>
      <c r="C41" s="62" t="s">
        <v>2284</v>
      </c>
      <c r="D41" s="49" t="s">
        <v>39</v>
      </c>
      <c r="E41" s="84">
        <v>43172</v>
      </c>
      <c r="F41" s="21"/>
      <c r="G41" s="21"/>
      <c r="H41" s="21"/>
    </row>
    <row r="42" spans="1:8" s="20" customFormat="1" ht="12" x14ac:dyDescent="0.25">
      <c r="A42" s="80" t="s">
        <v>29</v>
      </c>
      <c r="B42" s="52" t="s">
        <v>2285</v>
      </c>
      <c r="C42" s="62" t="s">
        <v>2286</v>
      </c>
      <c r="D42" s="49" t="s">
        <v>39</v>
      </c>
      <c r="E42" s="84">
        <v>43172</v>
      </c>
      <c r="F42" s="21"/>
      <c r="G42" s="21"/>
      <c r="H42" s="21"/>
    </row>
    <row r="43" spans="1:8" s="20" customFormat="1" ht="12" x14ac:dyDescent="0.25">
      <c r="A43" s="80" t="s">
        <v>29</v>
      </c>
      <c r="B43" s="52" t="s">
        <v>2287</v>
      </c>
      <c r="C43" s="62" t="s">
        <v>2288</v>
      </c>
      <c r="D43" s="49" t="s">
        <v>39</v>
      </c>
      <c r="E43" s="84">
        <v>43172</v>
      </c>
      <c r="F43" s="21"/>
      <c r="G43" s="21"/>
      <c r="H43" s="21"/>
    </row>
    <row r="44" spans="1:8" s="20" customFormat="1" ht="12" x14ac:dyDescent="0.25">
      <c r="A44" s="80" t="s">
        <v>29</v>
      </c>
      <c r="B44" s="50" t="s">
        <v>2289</v>
      </c>
      <c r="C44" s="62" t="s">
        <v>2290</v>
      </c>
      <c r="D44" s="49" t="s">
        <v>39</v>
      </c>
      <c r="E44" s="84">
        <v>39219</v>
      </c>
      <c r="F44" s="21"/>
      <c r="G44" s="21"/>
      <c r="H44" s="21"/>
    </row>
    <row r="45" spans="1:8" ht="24" x14ac:dyDescent="0.25">
      <c r="A45" s="80" t="s">
        <v>29</v>
      </c>
      <c r="B45" s="50" t="s">
        <v>2291</v>
      </c>
      <c r="C45" s="62" t="s">
        <v>2292</v>
      </c>
      <c r="D45" s="49" t="s">
        <v>39</v>
      </c>
      <c r="E45" s="84">
        <v>43172</v>
      </c>
      <c r="F45" s="22"/>
      <c r="G45" s="23"/>
      <c r="H45" s="23"/>
    </row>
    <row r="46" spans="1:8" x14ac:dyDescent="0.25">
      <c r="A46" s="80" t="s">
        <v>29</v>
      </c>
      <c r="B46" s="50" t="s">
        <v>2293</v>
      </c>
      <c r="C46" s="62" t="s">
        <v>2294</v>
      </c>
      <c r="D46" s="49" t="s">
        <v>39</v>
      </c>
      <c r="E46" s="84">
        <v>43172</v>
      </c>
      <c r="F46" s="22"/>
      <c r="G46" s="23"/>
      <c r="H46" s="23"/>
    </row>
    <row r="47" spans="1:8" x14ac:dyDescent="0.25">
      <c r="A47" s="80" t="s">
        <v>29</v>
      </c>
      <c r="B47" s="52" t="s">
        <v>2295</v>
      </c>
      <c r="C47" s="62" t="s">
        <v>2296</v>
      </c>
      <c r="D47" s="49" t="s">
        <v>39</v>
      </c>
      <c r="E47" s="84">
        <v>43172</v>
      </c>
      <c r="F47" s="22"/>
      <c r="G47" s="23"/>
      <c r="H47" s="23"/>
    </row>
    <row r="48" spans="1:8" x14ac:dyDescent="0.25">
      <c r="A48" s="80" t="s">
        <v>29</v>
      </c>
      <c r="B48" s="52" t="s">
        <v>2297</v>
      </c>
      <c r="C48" s="62" t="s">
        <v>2298</v>
      </c>
      <c r="D48" s="49" t="s">
        <v>39</v>
      </c>
      <c r="E48" s="84">
        <v>43172</v>
      </c>
      <c r="F48" s="22"/>
      <c r="G48" s="23"/>
      <c r="H48" s="23"/>
    </row>
    <row r="49" spans="1:8" x14ac:dyDescent="0.25">
      <c r="A49" s="80" t="s">
        <v>29</v>
      </c>
      <c r="B49" s="52" t="s">
        <v>2299</v>
      </c>
      <c r="C49" s="62" t="s">
        <v>2300</v>
      </c>
      <c r="D49" s="49" t="s">
        <v>39</v>
      </c>
      <c r="E49" s="84">
        <v>43172</v>
      </c>
      <c r="F49" s="22"/>
      <c r="G49" s="23"/>
      <c r="H49" s="23"/>
    </row>
    <row r="50" spans="1:8" x14ac:dyDescent="0.25">
      <c r="A50" s="80" t="s">
        <v>29</v>
      </c>
      <c r="B50" s="52" t="s">
        <v>2301</v>
      </c>
      <c r="C50" s="62" t="s">
        <v>2302</v>
      </c>
      <c r="D50" s="49" t="s">
        <v>39</v>
      </c>
      <c r="E50" s="84">
        <v>43172</v>
      </c>
      <c r="F50" s="22"/>
      <c r="G50" s="23"/>
      <c r="H50" s="23"/>
    </row>
    <row r="51" spans="1:8" x14ac:dyDescent="0.25">
      <c r="A51" s="80" t="s">
        <v>29</v>
      </c>
      <c r="B51" s="52" t="s">
        <v>2303</v>
      </c>
      <c r="C51" s="62" t="s">
        <v>2304</v>
      </c>
      <c r="D51" s="49" t="s">
        <v>39</v>
      </c>
      <c r="E51" s="84">
        <v>43172</v>
      </c>
      <c r="F51" s="22"/>
      <c r="G51" s="23"/>
      <c r="H51" s="23"/>
    </row>
    <row r="52" spans="1:8" x14ac:dyDescent="0.25">
      <c r="A52" s="80" t="s">
        <v>29</v>
      </c>
      <c r="B52" s="52" t="s">
        <v>2305</v>
      </c>
      <c r="C52" s="62" t="s">
        <v>2306</v>
      </c>
      <c r="D52" s="49" t="s">
        <v>39</v>
      </c>
      <c r="E52" s="84">
        <v>43172</v>
      </c>
      <c r="F52" s="22"/>
      <c r="G52" s="23"/>
      <c r="H52" s="23"/>
    </row>
    <row r="53" spans="1:8" x14ac:dyDescent="0.25">
      <c r="A53" s="80" t="s">
        <v>29</v>
      </c>
      <c r="B53" s="50" t="s">
        <v>4632</v>
      </c>
      <c r="C53" s="62" t="s">
        <v>4633</v>
      </c>
      <c r="D53" s="49" t="s">
        <v>39</v>
      </c>
      <c r="E53" s="84">
        <v>45827</v>
      </c>
      <c r="F53" s="22"/>
      <c r="G53" s="23"/>
      <c r="H53" s="23"/>
    </row>
    <row r="54" spans="1:8" x14ac:dyDescent="0.25">
      <c r="A54" s="80" t="s">
        <v>29</v>
      </c>
      <c r="B54" s="50" t="s">
        <v>4634</v>
      </c>
      <c r="C54" s="62" t="s">
        <v>4636</v>
      </c>
      <c r="D54" s="49" t="s">
        <v>39</v>
      </c>
      <c r="E54" s="84">
        <v>45827</v>
      </c>
      <c r="F54" s="22"/>
      <c r="G54" s="23"/>
      <c r="H54" s="23"/>
    </row>
    <row r="55" spans="1:8" x14ac:dyDescent="0.25">
      <c r="A55" s="80" t="s">
        <v>29</v>
      </c>
      <c r="B55" s="50" t="s">
        <v>2307</v>
      </c>
      <c r="C55" s="62" t="s">
        <v>2308</v>
      </c>
      <c r="D55" s="49" t="s">
        <v>39</v>
      </c>
      <c r="E55" s="84">
        <v>45250</v>
      </c>
      <c r="F55" s="5"/>
    </row>
    <row r="56" spans="1:8" x14ac:dyDescent="0.25">
      <c r="A56" s="81" t="s">
        <v>24</v>
      </c>
      <c r="B56" s="82" t="s">
        <v>4635</v>
      </c>
      <c r="C56" s="52"/>
      <c r="D56" s="52"/>
      <c r="E56" s="85"/>
      <c r="F56" s="16"/>
    </row>
    <row r="57" spans="1:8" x14ac:dyDescent="0.25">
      <c r="A57" s="50"/>
      <c r="B57" s="51"/>
      <c r="C57" s="52"/>
      <c r="D57" s="52"/>
      <c r="E57" s="53"/>
      <c r="F57" s="16"/>
    </row>
    <row r="58" spans="1:8" x14ac:dyDescent="0.25">
      <c r="A58" s="300" t="s">
        <v>58</v>
      </c>
      <c r="B58" s="300"/>
      <c r="C58" s="40"/>
      <c r="D58" s="40"/>
      <c r="E58" s="40"/>
    </row>
    <row r="59" spans="1:8" x14ac:dyDescent="0.25">
      <c r="A59" s="302" t="s">
        <v>11</v>
      </c>
      <c r="B59" s="302"/>
      <c r="C59" s="7"/>
      <c r="D59" s="7"/>
      <c r="E59" s="7"/>
    </row>
    <row r="60" spans="1:8" x14ac:dyDescent="0.25">
      <c r="A60" s="39" t="s">
        <v>4104</v>
      </c>
      <c r="B60" s="39"/>
      <c r="C60" s="39"/>
      <c r="D60" s="39"/>
      <c r="E60" s="39"/>
    </row>
    <row r="61" spans="1:8" x14ac:dyDescent="0.25">
      <c r="A61" s="42" t="s">
        <v>2690</v>
      </c>
      <c r="B61" s="42" t="s">
        <v>2691</v>
      </c>
      <c r="C61" s="42" t="s">
        <v>16</v>
      </c>
      <c r="D61" s="42" t="s">
        <v>57</v>
      </c>
      <c r="E61" s="42" t="s">
        <v>18</v>
      </c>
    </row>
    <row r="62" spans="1:8" ht="36" x14ac:dyDescent="0.25">
      <c r="A62" s="205" t="s">
        <v>2235</v>
      </c>
      <c r="B62" s="207" t="s">
        <v>4113</v>
      </c>
      <c r="C62" s="207" t="s">
        <v>4111</v>
      </c>
      <c r="D62" s="205" t="s">
        <v>1898</v>
      </c>
      <c r="E62" s="207" t="s">
        <v>4112</v>
      </c>
    </row>
    <row r="63" spans="1:8" ht="36" x14ac:dyDescent="0.25">
      <c r="A63" s="206" t="s">
        <v>2235</v>
      </c>
      <c r="B63" s="210" t="s">
        <v>4121</v>
      </c>
      <c r="C63" s="210" t="s">
        <v>4114</v>
      </c>
      <c r="D63" s="206" t="s">
        <v>1894</v>
      </c>
      <c r="E63" s="210" t="s">
        <v>4128</v>
      </c>
      <c r="F63" s="16"/>
    </row>
    <row r="64" spans="1:8" ht="60" x14ac:dyDescent="0.25">
      <c r="A64" s="205" t="s">
        <v>2235</v>
      </c>
      <c r="B64" s="207" t="s">
        <v>4122</v>
      </c>
      <c r="C64" s="207" t="s">
        <v>4115</v>
      </c>
      <c r="D64" s="205" t="s">
        <v>1897</v>
      </c>
      <c r="E64" s="207" t="s">
        <v>4129</v>
      </c>
    </row>
    <row r="65" spans="1:6" ht="36" x14ac:dyDescent="0.25">
      <c r="A65" s="206" t="s">
        <v>2235</v>
      </c>
      <c r="B65" s="210" t="s">
        <v>4123</v>
      </c>
      <c r="C65" s="210" t="s">
        <v>4116</v>
      </c>
      <c r="D65" s="206" t="s">
        <v>1896</v>
      </c>
      <c r="E65" s="210" t="s">
        <v>4130</v>
      </c>
    </row>
    <row r="66" spans="1:6" ht="36" x14ac:dyDescent="0.25">
      <c r="A66" s="205" t="s">
        <v>2235</v>
      </c>
      <c r="B66" s="207" t="s">
        <v>4124</v>
      </c>
      <c r="C66" s="207" t="s">
        <v>4117</v>
      </c>
      <c r="D66" s="205" t="s">
        <v>1897</v>
      </c>
      <c r="E66" s="207" t="s">
        <v>1868</v>
      </c>
    </row>
    <row r="67" spans="1:6" ht="36" x14ac:dyDescent="0.25">
      <c r="A67" s="206" t="s">
        <v>2235</v>
      </c>
      <c r="B67" s="210" t="s">
        <v>4125</v>
      </c>
      <c r="C67" s="210" t="s">
        <v>4118</v>
      </c>
      <c r="D67" s="206" t="s">
        <v>1894</v>
      </c>
      <c r="E67" s="210" t="s">
        <v>1867</v>
      </c>
    </row>
    <row r="68" spans="1:6" ht="24" x14ac:dyDescent="0.25">
      <c r="A68" s="205" t="s">
        <v>2235</v>
      </c>
      <c r="B68" s="207" t="s">
        <v>4126</v>
      </c>
      <c r="C68" s="207" t="s">
        <v>4119</v>
      </c>
      <c r="D68" s="205" t="s">
        <v>1897</v>
      </c>
      <c r="E68" s="207" t="s">
        <v>1869</v>
      </c>
    </row>
    <row r="69" spans="1:6" ht="27" customHeight="1" x14ac:dyDescent="0.25">
      <c r="A69" s="206" t="s">
        <v>2235</v>
      </c>
      <c r="B69" s="210" t="s">
        <v>4127</v>
      </c>
      <c r="C69" s="210" t="s">
        <v>4120</v>
      </c>
      <c r="D69" s="206" t="s">
        <v>1896</v>
      </c>
      <c r="E69" s="210" t="s">
        <v>4131</v>
      </c>
      <c r="F69" s="5"/>
    </row>
    <row r="70" spans="1:6" ht="36" x14ac:dyDescent="0.25">
      <c r="A70" s="13" t="s">
        <v>4634</v>
      </c>
      <c r="B70" s="208" t="s">
        <v>4637</v>
      </c>
      <c r="C70" s="208" t="s">
        <v>4673</v>
      </c>
      <c r="D70" s="205" t="s">
        <v>1898</v>
      </c>
      <c r="E70" s="208" t="s">
        <v>4703</v>
      </c>
      <c r="F70" s="5"/>
    </row>
    <row r="71" spans="1:6" ht="24" x14ac:dyDescent="0.25">
      <c r="A71" s="206" t="s">
        <v>4634</v>
      </c>
      <c r="B71" s="210" t="s">
        <v>4638</v>
      </c>
      <c r="C71" s="210" t="s">
        <v>4674</v>
      </c>
      <c r="D71" s="206" t="s">
        <v>1898</v>
      </c>
      <c r="E71" s="210" t="s">
        <v>4704</v>
      </c>
      <c r="F71" s="5"/>
    </row>
    <row r="72" spans="1:6" ht="24" x14ac:dyDescent="0.25">
      <c r="A72" s="13" t="s">
        <v>4634</v>
      </c>
      <c r="B72" s="208" t="s">
        <v>4639</v>
      </c>
      <c r="C72" s="208" t="s">
        <v>4675</v>
      </c>
      <c r="D72" s="205" t="s">
        <v>1898</v>
      </c>
      <c r="E72" s="208" t="s">
        <v>4705</v>
      </c>
      <c r="F72" s="5"/>
    </row>
    <row r="73" spans="1:6" ht="24" x14ac:dyDescent="0.25">
      <c r="A73" s="206" t="s">
        <v>4634</v>
      </c>
      <c r="B73" s="210" t="s">
        <v>576</v>
      </c>
      <c r="C73" s="210" t="s">
        <v>4676</v>
      </c>
      <c r="D73" s="206" t="s">
        <v>1898</v>
      </c>
      <c r="E73" s="210" t="s">
        <v>4706</v>
      </c>
      <c r="F73" s="5"/>
    </row>
    <row r="74" spans="1:6" ht="24" x14ac:dyDescent="0.25">
      <c r="A74" s="13" t="s">
        <v>4634</v>
      </c>
      <c r="B74" s="208" t="s">
        <v>4640</v>
      </c>
      <c r="C74" s="208" t="s">
        <v>4677</v>
      </c>
      <c r="D74" s="205" t="s">
        <v>1898</v>
      </c>
      <c r="E74" s="208" t="s">
        <v>4707</v>
      </c>
      <c r="F74" s="5"/>
    </row>
    <row r="75" spans="1:6" ht="36" x14ac:dyDescent="0.25">
      <c r="A75" s="206" t="s">
        <v>4634</v>
      </c>
      <c r="B75" s="210" t="s">
        <v>4641</v>
      </c>
      <c r="C75" s="210" t="s">
        <v>4676</v>
      </c>
      <c r="D75" s="206" t="s">
        <v>1898</v>
      </c>
      <c r="E75" s="210" t="s">
        <v>4708</v>
      </c>
      <c r="F75" s="5"/>
    </row>
    <row r="76" spans="1:6" ht="36" x14ac:dyDescent="0.25">
      <c r="A76" s="13" t="s">
        <v>4634</v>
      </c>
      <c r="B76" s="208" t="s">
        <v>4642</v>
      </c>
      <c r="C76" s="208" t="s">
        <v>4676</v>
      </c>
      <c r="D76" s="205" t="s">
        <v>1898</v>
      </c>
      <c r="E76" s="208" t="s">
        <v>4709</v>
      </c>
      <c r="F76" s="5"/>
    </row>
    <row r="77" spans="1:6" ht="24" x14ac:dyDescent="0.25">
      <c r="A77" s="206" t="s">
        <v>4634</v>
      </c>
      <c r="B77" s="210" t="s">
        <v>4643</v>
      </c>
      <c r="C77" s="210" t="s">
        <v>4145</v>
      </c>
      <c r="D77" s="206" t="s">
        <v>1898</v>
      </c>
      <c r="E77" s="210" t="s">
        <v>4710</v>
      </c>
      <c r="F77" s="5"/>
    </row>
    <row r="78" spans="1:6" ht="24" x14ac:dyDescent="0.25">
      <c r="A78" s="13" t="s">
        <v>4634</v>
      </c>
      <c r="B78" s="208" t="s">
        <v>4644</v>
      </c>
      <c r="C78" s="208" t="s">
        <v>4145</v>
      </c>
      <c r="D78" s="205" t="s">
        <v>1898</v>
      </c>
      <c r="E78" s="208" t="s">
        <v>4711</v>
      </c>
      <c r="F78" s="5"/>
    </row>
    <row r="79" spans="1:6" ht="24" x14ac:dyDescent="0.25">
      <c r="A79" s="206" t="s">
        <v>4634</v>
      </c>
      <c r="B79" s="210" t="s">
        <v>4645</v>
      </c>
      <c r="C79" s="210" t="s">
        <v>4145</v>
      </c>
      <c r="D79" s="206" t="s">
        <v>1898</v>
      </c>
      <c r="E79" s="210" t="s">
        <v>4712</v>
      </c>
      <c r="F79" s="5"/>
    </row>
    <row r="80" spans="1:6" ht="24" x14ac:dyDescent="0.25">
      <c r="A80" s="13" t="s">
        <v>4634</v>
      </c>
      <c r="B80" s="208" t="s">
        <v>4646</v>
      </c>
      <c r="C80" s="208" t="s">
        <v>4145</v>
      </c>
      <c r="D80" s="205" t="s">
        <v>1898</v>
      </c>
      <c r="E80" s="208" t="s">
        <v>4713</v>
      </c>
      <c r="F80" s="5"/>
    </row>
    <row r="81" spans="1:6" ht="24" x14ac:dyDescent="0.25">
      <c r="A81" s="206" t="s">
        <v>4634</v>
      </c>
      <c r="B81" s="210" t="s">
        <v>4647</v>
      </c>
      <c r="C81" s="210" t="s">
        <v>4145</v>
      </c>
      <c r="D81" s="206" t="s">
        <v>1898</v>
      </c>
      <c r="E81" s="210" t="s">
        <v>4714</v>
      </c>
      <c r="F81" s="5"/>
    </row>
    <row r="82" spans="1:6" ht="24" x14ac:dyDescent="0.25">
      <c r="A82" s="13" t="s">
        <v>4634</v>
      </c>
      <c r="B82" s="208" t="s">
        <v>4648</v>
      </c>
      <c r="C82" s="208" t="s">
        <v>4678</v>
      </c>
      <c r="D82" s="205" t="s">
        <v>1898</v>
      </c>
      <c r="E82" s="208" t="s">
        <v>4715</v>
      </c>
      <c r="F82" s="5"/>
    </row>
    <row r="83" spans="1:6" ht="24" x14ac:dyDescent="0.25">
      <c r="A83" s="206" t="s">
        <v>4634</v>
      </c>
      <c r="B83" s="210" t="s">
        <v>4649</v>
      </c>
      <c r="C83" s="210" t="s">
        <v>4679</v>
      </c>
      <c r="D83" s="206" t="s">
        <v>1898</v>
      </c>
      <c r="E83" s="210" t="s">
        <v>4716</v>
      </c>
      <c r="F83" s="5"/>
    </row>
    <row r="84" spans="1:6" ht="24" x14ac:dyDescent="0.25">
      <c r="A84" s="13" t="s">
        <v>4634</v>
      </c>
      <c r="B84" s="208" t="s">
        <v>4650</v>
      </c>
      <c r="C84" s="208" t="s">
        <v>4680</v>
      </c>
      <c r="D84" s="205" t="s">
        <v>1898</v>
      </c>
      <c r="E84" s="208" t="s">
        <v>4717</v>
      </c>
      <c r="F84" s="5"/>
    </row>
    <row r="85" spans="1:6" x14ac:dyDescent="0.25">
      <c r="A85" s="206" t="s">
        <v>4634</v>
      </c>
      <c r="B85" s="210" t="s">
        <v>4651</v>
      </c>
      <c r="C85" s="210" t="s">
        <v>4681</v>
      </c>
      <c r="D85" s="206" t="s">
        <v>1897</v>
      </c>
      <c r="E85" s="210" t="s">
        <v>4718</v>
      </c>
      <c r="F85" s="5"/>
    </row>
    <row r="86" spans="1:6" ht="24" x14ac:dyDescent="0.25">
      <c r="A86" s="13" t="s">
        <v>4634</v>
      </c>
      <c r="B86" s="208" t="s">
        <v>4652</v>
      </c>
      <c r="C86" s="208" t="s">
        <v>4682</v>
      </c>
      <c r="D86" s="205" t="s">
        <v>1897</v>
      </c>
      <c r="E86" s="208" t="s">
        <v>4719</v>
      </c>
      <c r="F86" s="5"/>
    </row>
    <row r="87" spans="1:6" ht="24" x14ac:dyDescent="0.25">
      <c r="A87" s="206" t="s">
        <v>4634</v>
      </c>
      <c r="B87" s="210" t="s">
        <v>4653</v>
      </c>
      <c r="C87" s="210" t="s">
        <v>4683</v>
      </c>
      <c r="D87" s="206" t="s">
        <v>1897</v>
      </c>
      <c r="E87" s="210" t="s">
        <v>4720</v>
      </c>
      <c r="F87" s="5"/>
    </row>
    <row r="88" spans="1:6" x14ac:dyDescent="0.25">
      <c r="A88" s="13" t="s">
        <v>4634</v>
      </c>
      <c r="B88" s="208" t="s">
        <v>4654</v>
      </c>
      <c r="C88" s="208" t="s">
        <v>4684</v>
      </c>
      <c r="D88" s="205" t="s">
        <v>1897</v>
      </c>
      <c r="E88" s="208" t="s">
        <v>4721</v>
      </c>
      <c r="F88" s="5"/>
    </row>
    <row r="89" spans="1:6" x14ac:dyDescent="0.25">
      <c r="A89" s="206" t="s">
        <v>4634</v>
      </c>
      <c r="B89" s="210" t="s">
        <v>4655</v>
      </c>
      <c r="C89" s="210" t="s">
        <v>4685</v>
      </c>
      <c r="D89" s="206" t="s">
        <v>1897</v>
      </c>
      <c r="E89" s="210" t="s">
        <v>4722</v>
      </c>
      <c r="F89" s="5"/>
    </row>
    <row r="90" spans="1:6" x14ac:dyDescent="0.25">
      <c r="A90" s="13" t="s">
        <v>4634</v>
      </c>
      <c r="B90" s="208" t="s">
        <v>4656</v>
      </c>
      <c r="C90" s="208" t="s">
        <v>4686</v>
      </c>
      <c r="D90" s="205" t="s">
        <v>1897</v>
      </c>
      <c r="E90" s="208" t="s">
        <v>4723</v>
      </c>
      <c r="F90" s="5"/>
    </row>
    <row r="91" spans="1:6" ht="24" x14ac:dyDescent="0.25">
      <c r="A91" s="206" t="s">
        <v>4634</v>
      </c>
      <c r="B91" s="210" t="s">
        <v>4657</v>
      </c>
      <c r="C91" s="210" t="s">
        <v>4687</v>
      </c>
      <c r="D91" s="206" t="s">
        <v>1897</v>
      </c>
      <c r="E91" s="210" t="s">
        <v>4724</v>
      </c>
      <c r="F91" s="5"/>
    </row>
    <row r="92" spans="1:6" x14ac:dyDescent="0.25">
      <c r="A92" s="13" t="s">
        <v>4634</v>
      </c>
      <c r="B92" s="208" t="s">
        <v>4658</v>
      </c>
      <c r="C92" s="208" t="s">
        <v>4688</v>
      </c>
      <c r="D92" s="205" t="s">
        <v>1897</v>
      </c>
      <c r="E92" s="208" t="s">
        <v>4725</v>
      </c>
      <c r="F92" s="5"/>
    </row>
    <row r="93" spans="1:6" x14ac:dyDescent="0.25">
      <c r="A93" s="206" t="s">
        <v>4634</v>
      </c>
      <c r="B93" s="210" t="s">
        <v>4659</v>
      </c>
      <c r="C93" s="210" t="s">
        <v>4689</v>
      </c>
      <c r="D93" s="206" t="s">
        <v>1897</v>
      </c>
      <c r="E93" s="210" t="s">
        <v>4726</v>
      </c>
      <c r="F93" s="5"/>
    </row>
    <row r="94" spans="1:6" ht="24" x14ac:dyDescent="0.25">
      <c r="A94" s="13" t="s">
        <v>4634</v>
      </c>
      <c r="B94" s="208" t="s">
        <v>4660</v>
      </c>
      <c r="C94" s="208" t="s">
        <v>4690</v>
      </c>
      <c r="D94" s="205" t="s">
        <v>1897</v>
      </c>
      <c r="E94" s="208" t="s">
        <v>4727</v>
      </c>
      <c r="F94" s="5"/>
    </row>
    <row r="95" spans="1:6" ht="24" x14ac:dyDescent="0.25">
      <c r="A95" s="206" t="s">
        <v>4634</v>
      </c>
      <c r="B95" s="210" t="s">
        <v>4661</v>
      </c>
      <c r="C95" s="210" t="s">
        <v>4691</v>
      </c>
      <c r="D95" s="206" t="s">
        <v>1897</v>
      </c>
      <c r="E95" s="210" t="s">
        <v>4728</v>
      </c>
      <c r="F95" s="5"/>
    </row>
    <row r="96" spans="1:6" ht="24" x14ac:dyDescent="0.25">
      <c r="A96" s="13" t="s">
        <v>4634</v>
      </c>
      <c r="B96" s="208" t="s">
        <v>4662</v>
      </c>
      <c r="C96" s="208" t="s">
        <v>4692</v>
      </c>
      <c r="D96" s="205" t="s">
        <v>1897</v>
      </c>
      <c r="E96" s="208" t="s">
        <v>4729</v>
      </c>
      <c r="F96" s="5"/>
    </row>
    <row r="97" spans="1:6" ht="24" x14ac:dyDescent="0.25">
      <c r="A97" s="206" t="s">
        <v>4634</v>
      </c>
      <c r="B97" s="210" t="s">
        <v>4663</v>
      </c>
      <c r="C97" s="210" t="s">
        <v>4693</v>
      </c>
      <c r="D97" s="206" t="s">
        <v>1897</v>
      </c>
      <c r="E97" s="210" t="s">
        <v>4730</v>
      </c>
      <c r="F97" s="5"/>
    </row>
    <row r="98" spans="1:6" ht="24" x14ac:dyDescent="0.25">
      <c r="A98" s="205" t="s">
        <v>4634</v>
      </c>
      <c r="B98" s="207" t="s">
        <v>4664</v>
      </c>
      <c r="C98" s="207" t="s">
        <v>4694</v>
      </c>
      <c r="D98" s="205" t="s">
        <v>1897</v>
      </c>
      <c r="E98" s="207" t="s">
        <v>4731</v>
      </c>
      <c r="F98" s="5"/>
    </row>
    <row r="99" spans="1:6" ht="24" x14ac:dyDescent="0.25">
      <c r="A99" s="206" t="s">
        <v>4634</v>
      </c>
      <c r="B99" s="210" t="s">
        <v>4665</v>
      </c>
      <c r="C99" s="210" t="s">
        <v>4695</v>
      </c>
      <c r="D99" s="206" t="s">
        <v>1897</v>
      </c>
      <c r="E99" s="210" t="s">
        <v>4732</v>
      </c>
      <c r="F99" s="5"/>
    </row>
    <row r="100" spans="1:6" x14ac:dyDescent="0.25">
      <c r="A100" s="205" t="s">
        <v>4634</v>
      </c>
      <c r="B100" s="207" t="s">
        <v>4666</v>
      </c>
      <c r="C100" s="207" t="s">
        <v>4696</v>
      </c>
      <c r="D100" s="205" t="s">
        <v>1897</v>
      </c>
      <c r="E100" s="207" t="s">
        <v>4733</v>
      </c>
      <c r="F100" s="5"/>
    </row>
    <row r="101" spans="1:6" ht="24" x14ac:dyDescent="0.25">
      <c r="A101" s="206" t="s">
        <v>4634</v>
      </c>
      <c r="B101" s="210" t="s">
        <v>4667</v>
      </c>
      <c r="C101" s="210" t="s">
        <v>4697</v>
      </c>
      <c r="D101" s="206" t="s">
        <v>1897</v>
      </c>
      <c r="E101" s="210" t="s">
        <v>4734</v>
      </c>
      <c r="F101" s="5"/>
    </row>
    <row r="102" spans="1:6" ht="24" x14ac:dyDescent="0.25">
      <c r="A102" s="205" t="s">
        <v>4634</v>
      </c>
      <c r="B102" s="207" t="s">
        <v>4668</v>
      </c>
      <c r="C102" s="207" t="s">
        <v>4698</v>
      </c>
      <c r="D102" s="205" t="s">
        <v>1894</v>
      </c>
      <c r="E102" s="207" t="s">
        <v>4735</v>
      </c>
      <c r="F102" s="5"/>
    </row>
    <row r="103" spans="1:6" ht="24" x14ac:dyDescent="0.25">
      <c r="A103" s="13" t="s">
        <v>4634</v>
      </c>
      <c r="B103" s="208" t="s">
        <v>4669</v>
      </c>
      <c r="C103" s="208" t="s">
        <v>4699</v>
      </c>
      <c r="D103" s="206" t="s">
        <v>1894</v>
      </c>
      <c r="E103" s="208" t="s">
        <v>4736</v>
      </c>
      <c r="F103" s="5"/>
    </row>
    <row r="104" spans="1:6" ht="24" x14ac:dyDescent="0.25">
      <c r="A104" s="205" t="s">
        <v>4634</v>
      </c>
      <c r="B104" s="207" t="s">
        <v>4670</v>
      </c>
      <c r="C104" s="207" t="s">
        <v>4700</v>
      </c>
      <c r="D104" s="205" t="s">
        <v>1894</v>
      </c>
      <c r="E104" s="207" t="s">
        <v>4737</v>
      </c>
      <c r="F104" s="5"/>
    </row>
    <row r="105" spans="1:6" x14ac:dyDescent="0.25">
      <c r="A105" s="13" t="s">
        <v>4634</v>
      </c>
      <c r="B105" s="220" t="s">
        <v>4671</v>
      </c>
      <c r="C105" s="220" t="s">
        <v>4701</v>
      </c>
      <c r="D105" s="206" t="s">
        <v>1894</v>
      </c>
      <c r="E105" s="220" t="s">
        <v>4738</v>
      </c>
      <c r="F105" s="5"/>
    </row>
    <row r="106" spans="1:6" ht="24" x14ac:dyDescent="0.25">
      <c r="A106" s="205"/>
      <c r="B106" s="207" t="s">
        <v>4672</v>
      </c>
      <c r="C106" s="207" t="s">
        <v>4702</v>
      </c>
      <c r="D106" s="205" t="s">
        <v>1895</v>
      </c>
      <c r="E106" s="207" t="s">
        <v>4739</v>
      </c>
      <c r="F106" s="5"/>
    </row>
    <row r="107" spans="1:6" ht="120" x14ac:dyDescent="0.25">
      <c r="A107" s="206" t="s">
        <v>2246</v>
      </c>
      <c r="B107" s="210" t="s">
        <v>4087</v>
      </c>
      <c r="C107" s="210" t="s">
        <v>4144</v>
      </c>
      <c r="D107" s="206" t="s">
        <v>1898</v>
      </c>
      <c r="E107" s="210" t="s">
        <v>4157</v>
      </c>
    </row>
    <row r="108" spans="1:6" ht="36" x14ac:dyDescent="0.25">
      <c r="A108" s="205" t="s">
        <v>2246</v>
      </c>
      <c r="B108" s="207" t="s">
        <v>4132</v>
      </c>
      <c r="C108" s="207" t="s">
        <v>4145</v>
      </c>
      <c r="D108" s="205" t="s">
        <v>1898</v>
      </c>
      <c r="E108" s="207" t="s">
        <v>4158</v>
      </c>
    </row>
    <row r="109" spans="1:6" ht="36" x14ac:dyDescent="0.25">
      <c r="A109" s="206" t="s">
        <v>2246</v>
      </c>
      <c r="B109" s="210" t="s">
        <v>4133</v>
      </c>
      <c r="C109" s="210" t="s">
        <v>4146</v>
      </c>
      <c r="D109" s="206" t="s">
        <v>1898</v>
      </c>
      <c r="E109" s="210" t="s">
        <v>4159</v>
      </c>
    </row>
    <row r="110" spans="1:6" ht="48" x14ac:dyDescent="0.25">
      <c r="A110" s="205" t="s">
        <v>2246</v>
      </c>
      <c r="B110" s="207" t="s">
        <v>4134</v>
      </c>
      <c r="C110" s="207" t="s">
        <v>4144</v>
      </c>
      <c r="D110" s="205" t="s">
        <v>1898</v>
      </c>
      <c r="E110" s="207" t="s">
        <v>4160</v>
      </c>
    </row>
    <row r="111" spans="1:6" ht="24" x14ac:dyDescent="0.25">
      <c r="A111" s="206" t="s">
        <v>2246</v>
      </c>
      <c r="B111" s="210" t="s">
        <v>4135</v>
      </c>
      <c r="C111" s="210" t="s">
        <v>4147</v>
      </c>
      <c r="D111" s="206" t="s">
        <v>1898</v>
      </c>
      <c r="E111" s="210" t="s">
        <v>4161</v>
      </c>
    </row>
    <row r="112" spans="1:6" ht="60" x14ac:dyDescent="0.25">
      <c r="A112" s="205" t="s">
        <v>2246</v>
      </c>
      <c r="B112" s="207" t="s">
        <v>4136</v>
      </c>
      <c r="C112" s="207" t="s">
        <v>4148</v>
      </c>
      <c r="D112" s="205" t="s">
        <v>1897</v>
      </c>
      <c r="E112" s="207" t="s">
        <v>4162</v>
      </c>
    </row>
    <row r="113" spans="1:5" ht="60" x14ac:dyDescent="0.25">
      <c r="A113" s="206" t="s">
        <v>2246</v>
      </c>
      <c r="B113" s="210" t="s">
        <v>4137</v>
      </c>
      <c r="C113" s="210" t="s">
        <v>4149</v>
      </c>
      <c r="D113" s="206" t="s">
        <v>1897</v>
      </c>
      <c r="E113" s="210" t="s">
        <v>4163</v>
      </c>
    </row>
    <row r="114" spans="1:5" ht="48" x14ac:dyDescent="0.25">
      <c r="A114" s="205" t="s">
        <v>2246</v>
      </c>
      <c r="B114" s="207" t="s">
        <v>4138</v>
      </c>
      <c r="C114" s="207" t="s">
        <v>4150</v>
      </c>
      <c r="D114" s="205" t="s">
        <v>1897</v>
      </c>
      <c r="E114" s="207" t="s">
        <v>4164</v>
      </c>
    </row>
    <row r="115" spans="1:5" ht="48" x14ac:dyDescent="0.25">
      <c r="A115" s="206" t="s">
        <v>2246</v>
      </c>
      <c r="B115" s="210" t="s">
        <v>4139</v>
      </c>
      <c r="C115" s="210" t="s">
        <v>4151</v>
      </c>
      <c r="D115" s="206" t="s">
        <v>1897</v>
      </c>
      <c r="E115" s="210" t="s">
        <v>4165</v>
      </c>
    </row>
    <row r="116" spans="1:5" ht="60" x14ac:dyDescent="0.25">
      <c r="A116" s="205" t="s">
        <v>2246</v>
      </c>
      <c r="B116" s="207" t="s">
        <v>4140</v>
      </c>
      <c r="C116" s="207" t="s">
        <v>4152</v>
      </c>
      <c r="D116" s="205" t="s">
        <v>1897</v>
      </c>
      <c r="E116" s="207" t="s">
        <v>4166</v>
      </c>
    </row>
    <row r="117" spans="1:5" ht="36" x14ac:dyDescent="0.25">
      <c r="A117" s="206" t="s">
        <v>2246</v>
      </c>
      <c r="B117" s="210" t="s">
        <v>4141</v>
      </c>
      <c r="C117" s="210" t="s">
        <v>4153</v>
      </c>
      <c r="D117" s="206" t="s">
        <v>1897</v>
      </c>
      <c r="E117" s="210" t="s">
        <v>4167</v>
      </c>
    </row>
    <row r="118" spans="1:5" ht="36" x14ac:dyDescent="0.25">
      <c r="A118" s="205" t="s">
        <v>2246</v>
      </c>
      <c r="B118" s="207" t="s">
        <v>4142</v>
      </c>
      <c r="C118" s="207" t="s">
        <v>4154</v>
      </c>
      <c r="D118" s="205" t="s">
        <v>1897</v>
      </c>
      <c r="E118" s="207" t="s">
        <v>4168</v>
      </c>
    </row>
    <row r="119" spans="1:5" ht="48" x14ac:dyDescent="0.25">
      <c r="A119" s="206" t="s">
        <v>2246</v>
      </c>
      <c r="B119" s="210" t="s">
        <v>4143</v>
      </c>
      <c r="C119" s="210" t="s">
        <v>4155</v>
      </c>
      <c r="D119" s="206" t="s">
        <v>1897</v>
      </c>
      <c r="E119" s="210" t="s">
        <v>4169</v>
      </c>
    </row>
    <row r="120" spans="1:5" ht="24" x14ac:dyDescent="0.25">
      <c r="A120" s="205" t="s">
        <v>2246</v>
      </c>
      <c r="B120" s="207" t="s">
        <v>579</v>
      </c>
      <c r="C120" s="207" t="s">
        <v>4156</v>
      </c>
      <c r="D120" s="205" t="s">
        <v>1894</v>
      </c>
      <c r="E120" s="207" t="s">
        <v>2309</v>
      </c>
    </row>
    <row r="121" spans="1:5" ht="36" x14ac:dyDescent="0.25">
      <c r="A121" s="206" t="s">
        <v>2256</v>
      </c>
      <c r="B121" s="210" t="s">
        <v>4170</v>
      </c>
      <c r="C121" s="210" t="s">
        <v>4180</v>
      </c>
      <c r="D121" s="206" t="s">
        <v>1898</v>
      </c>
      <c r="E121" s="210" t="s">
        <v>4190</v>
      </c>
    </row>
    <row r="122" spans="1:5" ht="48" x14ac:dyDescent="0.25">
      <c r="A122" s="205" t="s">
        <v>2256</v>
      </c>
      <c r="B122" s="207" t="s">
        <v>4171</v>
      </c>
      <c r="C122" s="207" t="s">
        <v>4181</v>
      </c>
      <c r="D122" s="205" t="s">
        <v>1898</v>
      </c>
      <c r="E122" s="207" t="s">
        <v>4191</v>
      </c>
    </row>
    <row r="123" spans="1:5" ht="36" x14ac:dyDescent="0.25">
      <c r="A123" s="206" t="s">
        <v>2256</v>
      </c>
      <c r="B123" s="210" t="s">
        <v>4172</v>
      </c>
      <c r="C123" s="210" t="s">
        <v>4182</v>
      </c>
      <c r="D123" s="206" t="s">
        <v>1898</v>
      </c>
      <c r="E123" s="210" t="s">
        <v>4192</v>
      </c>
    </row>
    <row r="124" spans="1:5" ht="48" x14ac:dyDescent="0.25">
      <c r="A124" s="205" t="s">
        <v>2256</v>
      </c>
      <c r="B124" s="207" t="s">
        <v>4173</v>
      </c>
      <c r="C124" s="207" t="s">
        <v>4183</v>
      </c>
      <c r="D124" s="205" t="s">
        <v>1898</v>
      </c>
      <c r="E124" s="207" t="s">
        <v>4193</v>
      </c>
    </row>
    <row r="125" spans="1:5" ht="48" x14ac:dyDescent="0.25">
      <c r="A125" s="206" t="s">
        <v>2256</v>
      </c>
      <c r="B125" s="210" t="s">
        <v>4174</v>
      </c>
      <c r="C125" s="210" t="s">
        <v>4184</v>
      </c>
      <c r="D125" s="206" t="s">
        <v>1898</v>
      </c>
      <c r="E125" s="210" t="s">
        <v>2313</v>
      </c>
    </row>
    <row r="126" spans="1:5" ht="24" x14ac:dyDescent="0.25">
      <c r="A126" s="205" t="s">
        <v>2256</v>
      </c>
      <c r="B126" s="207" t="s">
        <v>4175</v>
      </c>
      <c r="C126" s="207" t="s">
        <v>4185</v>
      </c>
      <c r="D126" s="205" t="s">
        <v>1898</v>
      </c>
      <c r="E126" s="207" t="s">
        <v>4194</v>
      </c>
    </row>
    <row r="127" spans="1:5" ht="48" x14ac:dyDescent="0.25">
      <c r="A127" s="206" t="s">
        <v>2256</v>
      </c>
      <c r="B127" s="210" t="s">
        <v>4176</v>
      </c>
      <c r="C127" s="210" t="s">
        <v>4186</v>
      </c>
      <c r="D127" s="206" t="s">
        <v>1898</v>
      </c>
      <c r="E127" s="210" t="s">
        <v>4195</v>
      </c>
    </row>
    <row r="128" spans="1:5" ht="48" x14ac:dyDescent="0.25">
      <c r="A128" s="205" t="s">
        <v>2256</v>
      </c>
      <c r="B128" s="207" t="s">
        <v>4177</v>
      </c>
      <c r="C128" s="207" t="s">
        <v>4187</v>
      </c>
      <c r="D128" s="205" t="s">
        <v>1898</v>
      </c>
      <c r="E128" s="207" t="s">
        <v>2317</v>
      </c>
    </row>
    <row r="129" spans="1:5" ht="48" x14ac:dyDescent="0.25">
      <c r="A129" s="206" t="s">
        <v>2256</v>
      </c>
      <c r="B129" s="210" t="s">
        <v>4178</v>
      </c>
      <c r="C129" s="210" t="s">
        <v>4188</v>
      </c>
      <c r="D129" s="206" t="s">
        <v>1898</v>
      </c>
      <c r="E129" s="210" t="s">
        <v>4196</v>
      </c>
    </row>
    <row r="130" spans="1:5" ht="36" x14ac:dyDescent="0.25">
      <c r="A130" s="205" t="s">
        <v>2256</v>
      </c>
      <c r="B130" s="207" t="s">
        <v>4179</v>
      </c>
      <c r="C130" s="207" t="s">
        <v>4189</v>
      </c>
      <c r="D130" s="205" t="s">
        <v>1898</v>
      </c>
      <c r="E130" s="207" t="s">
        <v>4197</v>
      </c>
    </row>
    <row r="131" spans="1:5" ht="48" x14ac:dyDescent="0.25">
      <c r="A131" s="206" t="s">
        <v>2256</v>
      </c>
      <c r="B131" s="210" t="s">
        <v>4198</v>
      </c>
      <c r="C131" s="210" t="s">
        <v>4207</v>
      </c>
      <c r="D131" s="206" t="s">
        <v>1898</v>
      </c>
      <c r="E131" s="210" t="s">
        <v>4196</v>
      </c>
    </row>
    <row r="132" spans="1:5" ht="36" x14ac:dyDescent="0.25">
      <c r="A132" s="205" t="s">
        <v>2256</v>
      </c>
      <c r="B132" s="207" t="s">
        <v>4199</v>
      </c>
      <c r="C132" s="207" t="s">
        <v>4208</v>
      </c>
      <c r="D132" s="205" t="s">
        <v>1898</v>
      </c>
      <c r="E132" s="207" t="s">
        <v>4216</v>
      </c>
    </row>
    <row r="133" spans="1:5" ht="36" x14ac:dyDescent="0.25">
      <c r="A133" s="206" t="s">
        <v>2256</v>
      </c>
      <c r="B133" s="210" t="s">
        <v>4200</v>
      </c>
      <c r="C133" s="210" t="s">
        <v>4209</v>
      </c>
      <c r="D133" s="206" t="s">
        <v>1898</v>
      </c>
      <c r="E133" s="210" t="s">
        <v>4217</v>
      </c>
    </row>
    <row r="134" spans="1:5" ht="36" x14ac:dyDescent="0.25">
      <c r="A134" s="205" t="s">
        <v>2256</v>
      </c>
      <c r="B134" s="207" t="s">
        <v>4201</v>
      </c>
      <c r="C134" s="207" t="s">
        <v>4210</v>
      </c>
      <c r="D134" s="205" t="s">
        <v>1898</v>
      </c>
      <c r="E134" s="207" t="s">
        <v>4218</v>
      </c>
    </row>
    <row r="135" spans="1:5" ht="48" x14ac:dyDescent="0.25">
      <c r="A135" s="206" t="s">
        <v>2256</v>
      </c>
      <c r="B135" s="210" t="s">
        <v>4202</v>
      </c>
      <c r="C135" s="210" t="s">
        <v>4211</v>
      </c>
      <c r="D135" s="206" t="s">
        <v>1898</v>
      </c>
      <c r="E135" s="210" t="s">
        <v>4219</v>
      </c>
    </row>
    <row r="136" spans="1:5" ht="36" x14ac:dyDescent="0.25">
      <c r="A136" s="205" t="s">
        <v>2256</v>
      </c>
      <c r="B136" s="207" t="s">
        <v>4203</v>
      </c>
      <c r="C136" s="207" t="s">
        <v>4212</v>
      </c>
      <c r="D136" s="205" t="s">
        <v>1898</v>
      </c>
      <c r="E136" s="207" t="s">
        <v>4220</v>
      </c>
    </row>
    <row r="137" spans="1:5" ht="24" x14ac:dyDescent="0.25">
      <c r="A137" s="206" t="s">
        <v>2256</v>
      </c>
      <c r="B137" s="210" t="s">
        <v>4204</v>
      </c>
      <c r="C137" s="210" t="s">
        <v>4213</v>
      </c>
      <c r="D137" s="206" t="s">
        <v>1898</v>
      </c>
      <c r="E137" s="210" t="s">
        <v>4221</v>
      </c>
    </row>
    <row r="138" spans="1:5" ht="48" x14ac:dyDescent="0.25">
      <c r="A138" s="205" t="s">
        <v>2256</v>
      </c>
      <c r="B138" s="207" t="s">
        <v>4205</v>
      </c>
      <c r="C138" s="207" t="s">
        <v>4214</v>
      </c>
      <c r="D138" s="205" t="s">
        <v>1898</v>
      </c>
      <c r="E138" s="207" t="s">
        <v>4222</v>
      </c>
    </row>
    <row r="139" spans="1:5" ht="48" x14ac:dyDescent="0.25">
      <c r="A139" s="206" t="s">
        <v>2256</v>
      </c>
      <c r="B139" s="210" t="s">
        <v>4206</v>
      </c>
      <c r="C139" s="210" t="s">
        <v>4215</v>
      </c>
      <c r="D139" s="206" t="s">
        <v>1898</v>
      </c>
      <c r="E139" s="210" t="s">
        <v>4223</v>
      </c>
    </row>
    <row r="140" spans="1:5" ht="60" x14ac:dyDescent="0.25">
      <c r="A140" s="205" t="s">
        <v>2256</v>
      </c>
      <c r="B140" s="207" t="s">
        <v>3066</v>
      </c>
      <c r="C140" s="207" t="s">
        <v>4233</v>
      </c>
      <c r="D140" s="205" t="s">
        <v>1898</v>
      </c>
      <c r="E140" s="207" t="s">
        <v>4243</v>
      </c>
    </row>
    <row r="141" spans="1:5" ht="36" x14ac:dyDescent="0.25">
      <c r="A141" s="206" t="s">
        <v>2256</v>
      </c>
      <c r="B141" s="210" t="s">
        <v>4224</v>
      </c>
      <c r="C141" s="210" t="s">
        <v>4234</v>
      </c>
      <c r="D141" s="206" t="s">
        <v>1898</v>
      </c>
      <c r="E141" s="210" t="s">
        <v>4244</v>
      </c>
    </row>
    <row r="142" spans="1:5" ht="36" x14ac:dyDescent="0.25">
      <c r="A142" s="205" t="s">
        <v>2256</v>
      </c>
      <c r="B142" s="207" t="s">
        <v>4225</v>
      </c>
      <c r="C142" s="207" t="s">
        <v>4235</v>
      </c>
      <c r="D142" s="205" t="s">
        <v>1898</v>
      </c>
      <c r="E142" s="207" t="s">
        <v>2310</v>
      </c>
    </row>
    <row r="143" spans="1:5" ht="48" x14ac:dyDescent="0.25">
      <c r="A143" s="206" t="s">
        <v>2256</v>
      </c>
      <c r="B143" s="210" t="s">
        <v>4226</v>
      </c>
      <c r="C143" s="210" t="s">
        <v>4236</v>
      </c>
      <c r="D143" s="206" t="s">
        <v>1898</v>
      </c>
      <c r="E143" s="210" t="s">
        <v>4245</v>
      </c>
    </row>
    <row r="144" spans="1:5" ht="60" x14ac:dyDescent="0.25">
      <c r="A144" s="205" t="s">
        <v>2256</v>
      </c>
      <c r="B144" s="207" t="s">
        <v>4227</v>
      </c>
      <c r="C144" s="207" t="s">
        <v>4237</v>
      </c>
      <c r="D144" s="205" t="s">
        <v>1898</v>
      </c>
      <c r="E144" s="207" t="s">
        <v>4246</v>
      </c>
    </row>
    <row r="145" spans="1:5" ht="48" x14ac:dyDescent="0.25">
      <c r="A145" s="206" t="s">
        <v>2256</v>
      </c>
      <c r="B145" s="210" t="s">
        <v>4228</v>
      </c>
      <c r="C145" s="210" t="s">
        <v>4238</v>
      </c>
      <c r="D145" s="206" t="s">
        <v>1898</v>
      </c>
      <c r="E145" s="210" t="s">
        <v>4247</v>
      </c>
    </row>
    <row r="146" spans="1:5" ht="48" x14ac:dyDescent="0.25">
      <c r="A146" s="205" t="s">
        <v>2256</v>
      </c>
      <c r="B146" s="207" t="s">
        <v>4229</v>
      </c>
      <c r="C146" s="207" t="s">
        <v>4239</v>
      </c>
      <c r="D146" s="205" t="s">
        <v>1898</v>
      </c>
      <c r="E146" s="207" t="s">
        <v>4248</v>
      </c>
    </row>
    <row r="147" spans="1:5" ht="36" x14ac:dyDescent="0.25">
      <c r="A147" s="206" t="s">
        <v>2256</v>
      </c>
      <c r="B147" s="210" t="s">
        <v>4230</v>
      </c>
      <c r="C147" s="210" t="s">
        <v>4240</v>
      </c>
      <c r="D147" s="206" t="s">
        <v>1898</v>
      </c>
      <c r="E147" s="210" t="s">
        <v>4249</v>
      </c>
    </row>
    <row r="148" spans="1:5" ht="24" x14ac:dyDescent="0.25">
      <c r="A148" s="205" t="s">
        <v>2256</v>
      </c>
      <c r="B148" s="207" t="s">
        <v>4231</v>
      </c>
      <c r="C148" s="207" t="s">
        <v>4241</v>
      </c>
      <c r="D148" s="205" t="s">
        <v>1898</v>
      </c>
      <c r="E148" s="207" t="s">
        <v>2311</v>
      </c>
    </row>
    <row r="149" spans="1:5" ht="36" x14ac:dyDescent="0.25">
      <c r="A149" s="206" t="s">
        <v>2256</v>
      </c>
      <c r="B149" s="210" t="s">
        <v>4232</v>
      </c>
      <c r="C149" s="210" t="s">
        <v>4242</v>
      </c>
      <c r="D149" s="206" t="s">
        <v>1898</v>
      </c>
      <c r="E149" s="210" t="s">
        <v>4250</v>
      </c>
    </row>
    <row r="150" spans="1:5" ht="24" x14ac:dyDescent="0.25">
      <c r="A150" s="205" t="s">
        <v>2256</v>
      </c>
      <c r="B150" s="207" t="s">
        <v>4251</v>
      </c>
      <c r="C150" s="207" t="s">
        <v>4261</v>
      </c>
      <c r="D150" s="205" t="s">
        <v>1898</v>
      </c>
      <c r="E150" s="207" t="s">
        <v>2312</v>
      </c>
    </row>
    <row r="151" spans="1:5" ht="36" x14ac:dyDescent="0.25">
      <c r="A151" s="206" t="s">
        <v>2256</v>
      </c>
      <c r="B151" s="210" t="s">
        <v>4252</v>
      </c>
      <c r="C151" s="210" t="s">
        <v>4262</v>
      </c>
      <c r="D151" s="206" t="s">
        <v>1898</v>
      </c>
      <c r="E151" s="210" t="s">
        <v>4271</v>
      </c>
    </row>
    <row r="152" spans="1:5" ht="36" x14ac:dyDescent="0.25">
      <c r="A152" s="205" t="s">
        <v>2256</v>
      </c>
      <c r="B152" s="207" t="s">
        <v>4253</v>
      </c>
      <c r="C152" s="207" t="s">
        <v>4263</v>
      </c>
      <c r="D152" s="205" t="s">
        <v>1898</v>
      </c>
      <c r="E152" s="207" t="s">
        <v>4272</v>
      </c>
    </row>
    <row r="153" spans="1:5" ht="72" x14ac:dyDescent="0.25">
      <c r="A153" s="206" t="s">
        <v>2256</v>
      </c>
      <c r="B153" s="210" t="s">
        <v>4254</v>
      </c>
      <c r="C153" s="210" t="s">
        <v>4264</v>
      </c>
      <c r="D153" s="206" t="s">
        <v>1898</v>
      </c>
      <c r="E153" s="210" t="s">
        <v>4273</v>
      </c>
    </row>
    <row r="154" spans="1:5" ht="36" x14ac:dyDescent="0.25">
      <c r="A154" s="205" t="s">
        <v>2256</v>
      </c>
      <c r="B154" s="207" t="s">
        <v>4255</v>
      </c>
      <c r="C154" s="207" t="s">
        <v>4265</v>
      </c>
      <c r="D154" s="205" t="s">
        <v>1898</v>
      </c>
      <c r="E154" s="207" t="s">
        <v>4274</v>
      </c>
    </row>
    <row r="155" spans="1:5" ht="36" x14ac:dyDescent="0.25">
      <c r="A155" s="206" t="s">
        <v>2256</v>
      </c>
      <c r="B155" s="210" t="s">
        <v>4256</v>
      </c>
      <c r="C155" s="210" t="s">
        <v>4266</v>
      </c>
      <c r="D155" s="206" t="s">
        <v>1898</v>
      </c>
      <c r="E155" s="210" t="s">
        <v>4275</v>
      </c>
    </row>
    <row r="156" spans="1:5" ht="36" x14ac:dyDescent="0.25">
      <c r="A156" s="205" t="s">
        <v>2256</v>
      </c>
      <c r="B156" s="207" t="s">
        <v>4257</v>
      </c>
      <c r="C156" s="207" t="s">
        <v>4267</v>
      </c>
      <c r="D156" s="205" t="s">
        <v>1898</v>
      </c>
      <c r="E156" s="207" t="s">
        <v>4276</v>
      </c>
    </row>
    <row r="157" spans="1:5" ht="36" x14ac:dyDescent="0.25">
      <c r="A157" s="206" t="s">
        <v>2256</v>
      </c>
      <c r="B157" s="210" t="s">
        <v>4258</v>
      </c>
      <c r="C157" s="210" t="s">
        <v>4268</v>
      </c>
      <c r="D157" s="206" t="s">
        <v>1898</v>
      </c>
      <c r="E157" s="210" t="s">
        <v>2316</v>
      </c>
    </row>
    <row r="158" spans="1:5" ht="36" x14ac:dyDescent="0.25">
      <c r="A158" s="205" t="s">
        <v>2256</v>
      </c>
      <c r="B158" s="207" t="s">
        <v>4259</v>
      </c>
      <c r="C158" s="207" t="s">
        <v>4269</v>
      </c>
      <c r="D158" s="205" t="s">
        <v>1898</v>
      </c>
      <c r="E158" s="207" t="s">
        <v>4277</v>
      </c>
    </row>
    <row r="159" spans="1:5" ht="48" x14ac:dyDescent="0.25">
      <c r="A159" s="206" t="s">
        <v>2256</v>
      </c>
      <c r="B159" s="210" t="s">
        <v>4260</v>
      </c>
      <c r="C159" s="210" t="s">
        <v>4270</v>
      </c>
      <c r="D159" s="206" t="s">
        <v>1898</v>
      </c>
      <c r="E159" s="210" t="s">
        <v>4278</v>
      </c>
    </row>
    <row r="160" spans="1:5" ht="36" x14ac:dyDescent="0.25">
      <c r="A160" s="205" t="s">
        <v>2256</v>
      </c>
      <c r="B160" s="207" t="s">
        <v>4279</v>
      </c>
      <c r="C160" s="207" t="s">
        <v>4296</v>
      </c>
      <c r="D160" s="205" t="s">
        <v>1898</v>
      </c>
      <c r="E160" s="207" t="s">
        <v>4313</v>
      </c>
    </row>
    <row r="161" spans="1:5" ht="36" x14ac:dyDescent="0.25">
      <c r="A161" s="206" t="s">
        <v>2256</v>
      </c>
      <c r="B161" s="210" t="s">
        <v>4280</v>
      </c>
      <c r="C161" s="210" t="s">
        <v>4297</v>
      </c>
      <c r="D161" s="206" t="s">
        <v>1898</v>
      </c>
      <c r="E161" s="210" t="s">
        <v>4314</v>
      </c>
    </row>
    <row r="162" spans="1:5" ht="36" x14ac:dyDescent="0.25">
      <c r="A162" s="205" t="s">
        <v>2256</v>
      </c>
      <c r="B162" s="207" t="s">
        <v>4281</v>
      </c>
      <c r="C162" s="207" t="s">
        <v>4298</v>
      </c>
      <c r="D162" s="205" t="s">
        <v>1898</v>
      </c>
      <c r="E162" s="207" t="s">
        <v>4315</v>
      </c>
    </row>
    <row r="163" spans="1:5" ht="60" x14ac:dyDescent="0.25">
      <c r="A163" s="206" t="s">
        <v>2256</v>
      </c>
      <c r="B163" s="210" t="s">
        <v>4282</v>
      </c>
      <c r="C163" s="210" t="s">
        <v>4299</v>
      </c>
      <c r="D163" s="206" t="s">
        <v>1898</v>
      </c>
      <c r="E163" s="210" t="s">
        <v>4316</v>
      </c>
    </row>
    <row r="164" spans="1:5" ht="24" x14ac:dyDescent="0.25">
      <c r="A164" s="205" t="s">
        <v>2256</v>
      </c>
      <c r="B164" s="207" t="s">
        <v>4283</v>
      </c>
      <c r="C164" s="207" t="s">
        <v>4300</v>
      </c>
      <c r="D164" s="205" t="s">
        <v>1898</v>
      </c>
      <c r="E164" s="207" t="s">
        <v>2311</v>
      </c>
    </row>
    <row r="165" spans="1:5" ht="36" x14ac:dyDescent="0.25">
      <c r="A165" s="206" t="s">
        <v>2256</v>
      </c>
      <c r="B165" s="210" t="s">
        <v>4284</v>
      </c>
      <c r="C165" s="210" t="s">
        <v>4301</v>
      </c>
      <c r="D165" s="206" t="s">
        <v>1898</v>
      </c>
      <c r="E165" s="210" t="s">
        <v>4317</v>
      </c>
    </row>
    <row r="166" spans="1:5" ht="36" x14ac:dyDescent="0.25">
      <c r="A166" s="205" t="s">
        <v>2256</v>
      </c>
      <c r="B166" s="207" t="s">
        <v>4285</v>
      </c>
      <c r="C166" s="207" t="s">
        <v>4302</v>
      </c>
      <c r="D166" s="205" t="s">
        <v>1898</v>
      </c>
      <c r="E166" s="207" t="s">
        <v>4318</v>
      </c>
    </row>
    <row r="167" spans="1:5" ht="48" x14ac:dyDescent="0.25">
      <c r="A167" s="206" t="s">
        <v>2256</v>
      </c>
      <c r="B167" s="210" t="s">
        <v>4286</v>
      </c>
      <c r="C167" s="210" t="s">
        <v>4303</v>
      </c>
      <c r="D167" s="206" t="s">
        <v>1898</v>
      </c>
      <c r="E167" s="210" t="s">
        <v>4319</v>
      </c>
    </row>
    <row r="168" spans="1:5" ht="36" x14ac:dyDescent="0.25">
      <c r="A168" s="205" t="s">
        <v>2256</v>
      </c>
      <c r="B168" s="207" t="s">
        <v>4287</v>
      </c>
      <c r="C168" s="207" t="s">
        <v>4304</v>
      </c>
      <c r="D168" s="205" t="s">
        <v>1898</v>
      </c>
      <c r="E168" s="207" t="s">
        <v>4320</v>
      </c>
    </row>
    <row r="169" spans="1:5" ht="24" x14ac:dyDescent="0.25">
      <c r="A169" s="206" t="s">
        <v>2256</v>
      </c>
      <c r="B169" s="210" t="s">
        <v>4288</v>
      </c>
      <c r="C169" s="210" t="s">
        <v>4305</v>
      </c>
      <c r="D169" s="206" t="s">
        <v>1898</v>
      </c>
      <c r="E169" s="210" t="s">
        <v>2314</v>
      </c>
    </row>
    <row r="170" spans="1:5" ht="60" x14ac:dyDescent="0.25">
      <c r="A170" s="205" t="s">
        <v>2256</v>
      </c>
      <c r="B170" s="207" t="s">
        <v>4289</v>
      </c>
      <c r="C170" s="207" t="s">
        <v>4306</v>
      </c>
      <c r="D170" s="205" t="s">
        <v>1898</v>
      </c>
      <c r="E170" s="207" t="s">
        <v>2315</v>
      </c>
    </row>
    <row r="171" spans="1:5" ht="24" x14ac:dyDescent="0.25">
      <c r="A171" s="206" t="s">
        <v>2256</v>
      </c>
      <c r="B171" s="210" t="s">
        <v>4290</v>
      </c>
      <c r="C171" s="210" t="s">
        <v>4307</v>
      </c>
      <c r="D171" s="206" t="s">
        <v>1897</v>
      </c>
      <c r="E171" s="210" t="s">
        <v>2312</v>
      </c>
    </row>
    <row r="172" spans="1:5" ht="36" x14ac:dyDescent="0.25">
      <c r="A172" s="205" t="s">
        <v>2256</v>
      </c>
      <c r="B172" s="207" t="s">
        <v>4291</v>
      </c>
      <c r="C172" s="207" t="s">
        <v>4308</v>
      </c>
      <c r="D172" s="205" t="s">
        <v>1897</v>
      </c>
      <c r="E172" s="207" t="s">
        <v>4321</v>
      </c>
    </row>
    <row r="173" spans="1:5" ht="36" x14ac:dyDescent="0.25">
      <c r="A173" s="206" t="s">
        <v>2256</v>
      </c>
      <c r="B173" s="210" t="s">
        <v>4292</v>
      </c>
      <c r="C173" s="210" t="s">
        <v>4309</v>
      </c>
      <c r="D173" s="206" t="s">
        <v>1896</v>
      </c>
      <c r="E173" s="210" t="s">
        <v>4249</v>
      </c>
    </row>
    <row r="174" spans="1:5" ht="24" x14ac:dyDescent="0.25">
      <c r="A174" s="205" t="s">
        <v>2256</v>
      </c>
      <c r="B174" s="207" t="s">
        <v>4293</v>
      </c>
      <c r="C174" s="207" t="s">
        <v>4310</v>
      </c>
      <c r="D174" s="205" t="s">
        <v>1895</v>
      </c>
      <c r="E174" s="207" t="s">
        <v>4221</v>
      </c>
    </row>
    <row r="175" spans="1:5" ht="36" x14ac:dyDescent="0.25">
      <c r="A175" s="206" t="s">
        <v>2256</v>
      </c>
      <c r="B175" s="210" t="s">
        <v>4294</v>
      </c>
      <c r="C175" s="210" t="s">
        <v>4311</v>
      </c>
      <c r="D175" s="206" t="s">
        <v>1893</v>
      </c>
      <c r="E175" s="210" t="s">
        <v>4322</v>
      </c>
    </row>
    <row r="176" spans="1:5" ht="36" x14ac:dyDescent="0.25">
      <c r="A176" s="205" t="s">
        <v>2256</v>
      </c>
      <c r="B176" s="207" t="s">
        <v>4295</v>
      </c>
      <c r="C176" s="207" t="s">
        <v>4312</v>
      </c>
      <c r="D176" s="205" t="s">
        <v>1893</v>
      </c>
      <c r="E176" s="207" t="s">
        <v>4323</v>
      </c>
    </row>
    <row r="177" spans="1:5" ht="36" x14ac:dyDescent="0.25">
      <c r="A177" s="206" t="s">
        <v>2258</v>
      </c>
      <c r="B177" s="210" t="s">
        <v>4324</v>
      </c>
      <c r="C177" s="210" t="s">
        <v>4333</v>
      </c>
      <c r="D177" s="206" t="s">
        <v>1898</v>
      </c>
      <c r="E177" s="210" t="s">
        <v>4340</v>
      </c>
    </row>
    <row r="178" spans="1:5" ht="24" x14ac:dyDescent="0.25">
      <c r="A178" s="205" t="s">
        <v>2258</v>
      </c>
      <c r="B178" s="207" t="s">
        <v>4325</v>
      </c>
      <c r="C178" s="207" t="s">
        <v>4334</v>
      </c>
      <c r="D178" s="205" t="s">
        <v>1898</v>
      </c>
      <c r="E178" s="207" t="s">
        <v>4341</v>
      </c>
    </row>
    <row r="179" spans="1:5" ht="36" x14ac:dyDescent="0.25">
      <c r="A179" s="206" t="s">
        <v>2258</v>
      </c>
      <c r="B179" s="210" t="s">
        <v>4326</v>
      </c>
      <c r="C179" s="210" t="s">
        <v>4335</v>
      </c>
      <c r="D179" s="206" t="s">
        <v>1898</v>
      </c>
      <c r="E179" s="210" t="s">
        <v>4342</v>
      </c>
    </row>
    <row r="180" spans="1:5" ht="72" x14ac:dyDescent="0.25">
      <c r="A180" s="205" t="s">
        <v>2258</v>
      </c>
      <c r="B180" s="207" t="s">
        <v>4327</v>
      </c>
      <c r="C180" s="207" t="s">
        <v>4335</v>
      </c>
      <c r="D180" s="205" t="s">
        <v>1898</v>
      </c>
      <c r="E180" s="207" t="s">
        <v>4343</v>
      </c>
    </row>
    <row r="181" spans="1:5" ht="96" x14ac:dyDescent="0.25">
      <c r="A181" s="206" t="s">
        <v>2258</v>
      </c>
      <c r="B181" s="210" t="s">
        <v>4328</v>
      </c>
      <c r="C181" s="210" t="s">
        <v>4335</v>
      </c>
      <c r="D181" s="206" t="s">
        <v>1898</v>
      </c>
      <c r="E181" s="210" t="s">
        <v>4344</v>
      </c>
    </row>
    <row r="182" spans="1:5" ht="36" x14ac:dyDescent="0.25">
      <c r="A182" s="205" t="s">
        <v>2258</v>
      </c>
      <c r="B182" s="207" t="s">
        <v>4329</v>
      </c>
      <c r="C182" s="207" t="s">
        <v>4336</v>
      </c>
      <c r="D182" s="205" t="s">
        <v>1898</v>
      </c>
      <c r="E182" s="207" t="s">
        <v>4345</v>
      </c>
    </row>
    <row r="183" spans="1:5" ht="36" x14ac:dyDescent="0.25">
      <c r="A183" s="206" t="s">
        <v>2258</v>
      </c>
      <c r="B183" s="210" t="s">
        <v>4330</v>
      </c>
      <c r="C183" s="210" t="s">
        <v>4337</v>
      </c>
      <c r="D183" s="206" t="s">
        <v>1893</v>
      </c>
      <c r="E183" s="210" t="s">
        <v>2318</v>
      </c>
    </row>
    <row r="184" spans="1:5" ht="24" x14ac:dyDescent="0.25">
      <c r="A184" s="205" t="s">
        <v>2258</v>
      </c>
      <c r="B184" s="207" t="s">
        <v>4331</v>
      </c>
      <c r="C184" s="207" t="s">
        <v>4338</v>
      </c>
      <c r="D184" s="205" t="s">
        <v>1894</v>
      </c>
      <c r="E184" s="207" t="s">
        <v>4346</v>
      </c>
    </row>
    <row r="185" spans="1:5" ht="36" x14ac:dyDescent="0.25">
      <c r="A185" s="206" t="s">
        <v>2258</v>
      </c>
      <c r="B185" s="210" t="s">
        <v>4332</v>
      </c>
      <c r="C185" s="210" t="s">
        <v>4339</v>
      </c>
      <c r="D185" s="206" t="s">
        <v>1895</v>
      </c>
      <c r="E185" s="210" t="s">
        <v>4347</v>
      </c>
    </row>
    <row r="186" spans="1:5" ht="36" x14ac:dyDescent="0.25">
      <c r="A186" s="205" t="s">
        <v>2260</v>
      </c>
      <c r="B186" s="207" t="s">
        <v>4348</v>
      </c>
      <c r="C186" s="207" t="s">
        <v>4361</v>
      </c>
      <c r="D186" s="205" t="s">
        <v>1898</v>
      </c>
      <c r="E186" s="207" t="s">
        <v>4376</v>
      </c>
    </row>
    <row r="187" spans="1:5" ht="24" x14ac:dyDescent="0.25">
      <c r="A187" s="206" t="s">
        <v>2260</v>
      </c>
      <c r="B187" s="210" t="s">
        <v>4349</v>
      </c>
      <c r="C187" s="210" t="s">
        <v>4362</v>
      </c>
      <c r="D187" s="206" t="s">
        <v>1898</v>
      </c>
      <c r="E187" s="210" t="s">
        <v>4377</v>
      </c>
    </row>
    <row r="188" spans="1:5" ht="60" x14ac:dyDescent="0.25">
      <c r="A188" s="205" t="s">
        <v>2260</v>
      </c>
      <c r="B188" s="207" t="s">
        <v>4350</v>
      </c>
      <c r="C188" s="207" t="s">
        <v>4363</v>
      </c>
      <c r="D188" s="205" t="s">
        <v>1897</v>
      </c>
      <c r="E188" s="207" t="s">
        <v>2321</v>
      </c>
    </row>
    <row r="189" spans="1:5" ht="48" x14ac:dyDescent="0.25">
      <c r="A189" s="206" t="s">
        <v>2260</v>
      </c>
      <c r="B189" s="210" t="s">
        <v>4351</v>
      </c>
      <c r="C189" s="210" t="s">
        <v>4364</v>
      </c>
      <c r="D189" s="206" t="s">
        <v>1897</v>
      </c>
      <c r="E189" s="210" t="s">
        <v>4378</v>
      </c>
    </row>
    <row r="190" spans="1:5" ht="60" x14ac:dyDescent="0.25">
      <c r="A190" s="205" t="s">
        <v>2260</v>
      </c>
      <c r="B190" s="207" t="s">
        <v>645</v>
      </c>
      <c r="C190" s="207" t="s">
        <v>4365</v>
      </c>
      <c r="D190" s="205" t="s">
        <v>1897</v>
      </c>
      <c r="E190" s="207" t="s">
        <v>4379</v>
      </c>
    </row>
    <row r="191" spans="1:5" ht="48" x14ac:dyDescent="0.25">
      <c r="A191" s="206" t="s">
        <v>2260</v>
      </c>
      <c r="B191" s="210" t="s">
        <v>4352</v>
      </c>
      <c r="C191" s="210" t="s">
        <v>4366</v>
      </c>
      <c r="D191" s="206" t="s">
        <v>1897</v>
      </c>
      <c r="E191" s="210" t="s">
        <v>2319</v>
      </c>
    </row>
    <row r="192" spans="1:5" ht="48" x14ac:dyDescent="0.25">
      <c r="A192" s="205" t="s">
        <v>2260</v>
      </c>
      <c r="B192" s="207" t="s">
        <v>4353</v>
      </c>
      <c r="C192" s="207" t="s">
        <v>4367</v>
      </c>
      <c r="D192" s="205" t="s">
        <v>1897</v>
      </c>
      <c r="E192" s="207" t="s">
        <v>2320</v>
      </c>
    </row>
    <row r="193" spans="1:5" ht="48" x14ac:dyDescent="0.25">
      <c r="A193" s="206" t="s">
        <v>2260</v>
      </c>
      <c r="B193" s="210" t="s">
        <v>653</v>
      </c>
      <c r="C193" s="210" t="s">
        <v>4368</v>
      </c>
      <c r="D193" s="206" t="s">
        <v>1897</v>
      </c>
      <c r="E193" s="210" t="s">
        <v>4380</v>
      </c>
    </row>
    <row r="194" spans="1:5" ht="48" x14ac:dyDescent="0.25">
      <c r="A194" s="205" t="s">
        <v>2260</v>
      </c>
      <c r="B194" s="207" t="s">
        <v>4354</v>
      </c>
      <c r="C194" s="207" t="s">
        <v>4369</v>
      </c>
      <c r="D194" s="205" t="s">
        <v>1896</v>
      </c>
      <c r="E194" s="207" t="s">
        <v>4381</v>
      </c>
    </row>
    <row r="195" spans="1:5" ht="24" x14ac:dyDescent="0.25">
      <c r="A195" s="206" t="s">
        <v>2260</v>
      </c>
      <c r="B195" s="210" t="s">
        <v>4355</v>
      </c>
      <c r="C195" s="210" t="s">
        <v>4370</v>
      </c>
      <c r="D195" s="206" t="s">
        <v>1896</v>
      </c>
      <c r="E195" s="210" t="s">
        <v>4382</v>
      </c>
    </row>
    <row r="196" spans="1:5" ht="36" x14ac:dyDescent="0.25">
      <c r="A196" s="205" t="s">
        <v>2260</v>
      </c>
      <c r="B196" s="207" t="s">
        <v>4356</v>
      </c>
      <c r="C196" s="207" t="s">
        <v>4371</v>
      </c>
      <c r="D196" s="205" t="s">
        <v>1896</v>
      </c>
      <c r="E196" s="207" t="s">
        <v>4383</v>
      </c>
    </row>
    <row r="197" spans="1:5" ht="24" x14ac:dyDescent="0.25">
      <c r="A197" s="206" t="s">
        <v>2260</v>
      </c>
      <c r="B197" s="210" t="s">
        <v>4357</v>
      </c>
      <c r="C197" s="210" t="s">
        <v>4372</v>
      </c>
      <c r="D197" s="206" t="s">
        <v>1896</v>
      </c>
      <c r="E197" s="210" t="s">
        <v>4384</v>
      </c>
    </row>
    <row r="198" spans="1:5" ht="36" x14ac:dyDescent="0.25">
      <c r="A198" s="205" t="s">
        <v>2260</v>
      </c>
      <c r="B198" s="207" t="s">
        <v>4358</v>
      </c>
      <c r="C198" s="207" t="s">
        <v>4373</v>
      </c>
      <c r="D198" s="205" t="s">
        <v>1896</v>
      </c>
      <c r="E198" s="207" t="s">
        <v>4385</v>
      </c>
    </row>
    <row r="199" spans="1:5" ht="36" x14ac:dyDescent="0.25">
      <c r="A199" s="206" t="s">
        <v>2260</v>
      </c>
      <c r="B199" s="210" t="s">
        <v>4359</v>
      </c>
      <c r="C199" s="210" t="s">
        <v>4374</v>
      </c>
      <c r="D199" s="206" t="s">
        <v>1896</v>
      </c>
      <c r="E199" s="210" t="s">
        <v>4386</v>
      </c>
    </row>
    <row r="200" spans="1:5" ht="36" x14ac:dyDescent="0.25">
      <c r="A200" s="205" t="s">
        <v>2260</v>
      </c>
      <c r="B200" s="207" t="s">
        <v>4360</v>
      </c>
      <c r="C200" s="207" t="s">
        <v>4375</v>
      </c>
      <c r="D200" s="205" t="s">
        <v>1896</v>
      </c>
      <c r="E200" s="207" t="s">
        <v>4387</v>
      </c>
    </row>
    <row r="201" spans="1:5" ht="24" x14ac:dyDescent="0.25">
      <c r="A201" s="206" t="s">
        <v>2264</v>
      </c>
      <c r="B201" s="210" t="s">
        <v>4388</v>
      </c>
      <c r="C201" s="210" t="s">
        <v>4401</v>
      </c>
      <c r="D201" s="206" t="s">
        <v>1897</v>
      </c>
      <c r="E201" s="210" t="s">
        <v>4414</v>
      </c>
    </row>
    <row r="202" spans="1:5" x14ac:dyDescent="0.25">
      <c r="A202" s="205" t="s">
        <v>2264</v>
      </c>
      <c r="B202" s="207" t="s">
        <v>4389</v>
      </c>
      <c r="C202" s="207" t="s">
        <v>4402</v>
      </c>
      <c r="D202" s="205" t="s">
        <v>1897</v>
      </c>
      <c r="E202" s="207" t="s">
        <v>4415</v>
      </c>
    </row>
    <row r="203" spans="1:5" ht="36" x14ac:dyDescent="0.25">
      <c r="A203" s="206" t="s">
        <v>2264</v>
      </c>
      <c r="B203" s="210" t="s">
        <v>4390</v>
      </c>
      <c r="C203" s="210" t="s">
        <v>4403</v>
      </c>
      <c r="D203" s="206" t="s">
        <v>1897</v>
      </c>
      <c r="E203" s="210" t="s">
        <v>4416</v>
      </c>
    </row>
    <row r="204" spans="1:5" ht="36" x14ac:dyDescent="0.25">
      <c r="A204" s="205" t="s">
        <v>2264</v>
      </c>
      <c r="B204" s="207" t="s">
        <v>4391</v>
      </c>
      <c r="C204" s="207" t="s">
        <v>4404</v>
      </c>
      <c r="D204" s="205" t="s">
        <v>1897</v>
      </c>
      <c r="E204" s="207" t="s">
        <v>4417</v>
      </c>
    </row>
    <row r="205" spans="1:5" ht="24" x14ac:dyDescent="0.25">
      <c r="A205" s="206" t="s">
        <v>2264</v>
      </c>
      <c r="B205" s="210" t="s">
        <v>4392</v>
      </c>
      <c r="C205" s="210" t="s">
        <v>4405</v>
      </c>
      <c r="D205" s="206" t="s">
        <v>1897</v>
      </c>
      <c r="E205" s="210" t="s">
        <v>4418</v>
      </c>
    </row>
    <row r="206" spans="1:5" ht="36" x14ac:dyDescent="0.25">
      <c r="A206" s="205" t="s">
        <v>2264</v>
      </c>
      <c r="B206" s="207" t="s">
        <v>4393</v>
      </c>
      <c r="C206" s="207" t="s">
        <v>4406</v>
      </c>
      <c r="D206" s="205" t="s">
        <v>1897</v>
      </c>
      <c r="E206" s="207" t="s">
        <v>4419</v>
      </c>
    </row>
    <row r="207" spans="1:5" ht="24" x14ac:dyDescent="0.25">
      <c r="A207" s="206" t="s">
        <v>2264</v>
      </c>
      <c r="B207" s="210" t="s">
        <v>4394</v>
      </c>
      <c r="C207" s="210" t="s">
        <v>4407</v>
      </c>
      <c r="D207" s="206" t="s">
        <v>1897</v>
      </c>
      <c r="E207" s="210" t="s">
        <v>4420</v>
      </c>
    </row>
    <row r="208" spans="1:5" ht="36" x14ac:dyDescent="0.25">
      <c r="A208" s="205" t="s">
        <v>2264</v>
      </c>
      <c r="B208" s="207" t="s">
        <v>4395</v>
      </c>
      <c r="C208" s="207" t="s">
        <v>4408</v>
      </c>
      <c r="D208" s="205" t="s">
        <v>1897</v>
      </c>
      <c r="E208" s="207" t="s">
        <v>4421</v>
      </c>
    </row>
    <row r="209" spans="1:5" ht="24" x14ac:dyDescent="0.25">
      <c r="A209" s="206" t="s">
        <v>2264</v>
      </c>
      <c r="B209" s="210" t="s">
        <v>4396</v>
      </c>
      <c r="C209" s="210" t="s">
        <v>4409</v>
      </c>
      <c r="D209" s="206" t="s">
        <v>1897</v>
      </c>
      <c r="E209" s="210" t="s">
        <v>4422</v>
      </c>
    </row>
    <row r="210" spans="1:5" ht="36" x14ac:dyDescent="0.25">
      <c r="A210" s="205" t="s">
        <v>2264</v>
      </c>
      <c r="B210" s="207" t="s">
        <v>4397</v>
      </c>
      <c r="C210" s="207" t="s">
        <v>4410</v>
      </c>
      <c r="D210" s="205" t="s">
        <v>1897</v>
      </c>
      <c r="E210" s="207" t="s">
        <v>4423</v>
      </c>
    </row>
    <row r="211" spans="1:5" ht="24" x14ac:dyDescent="0.25">
      <c r="A211" s="206" t="s">
        <v>2264</v>
      </c>
      <c r="B211" s="210" t="s">
        <v>4398</v>
      </c>
      <c r="C211" s="210" t="s">
        <v>4411</v>
      </c>
      <c r="D211" s="206" t="s">
        <v>1894</v>
      </c>
      <c r="E211" s="210" t="s">
        <v>4424</v>
      </c>
    </row>
    <row r="212" spans="1:5" ht="24" x14ac:dyDescent="0.25">
      <c r="A212" s="205" t="s">
        <v>2264</v>
      </c>
      <c r="B212" s="207" t="s">
        <v>4399</v>
      </c>
      <c r="C212" s="207" t="s">
        <v>4412</v>
      </c>
      <c r="D212" s="205" t="s">
        <v>1896</v>
      </c>
      <c r="E212" s="207" t="s">
        <v>4425</v>
      </c>
    </row>
    <row r="213" spans="1:5" ht="24" x14ac:dyDescent="0.25">
      <c r="A213" s="206" t="s">
        <v>2264</v>
      </c>
      <c r="B213" s="210" t="s">
        <v>4400</v>
      </c>
      <c r="C213" s="210" t="s">
        <v>4413</v>
      </c>
      <c r="D213" s="206" t="s">
        <v>1896</v>
      </c>
      <c r="E213" s="210" t="s">
        <v>4426</v>
      </c>
    </row>
    <row r="214" spans="1:5" ht="24" x14ac:dyDescent="0.25">
      <c r="A214" s="205" t="s">
        <v>2268</v>
      </c>
      <c r="B214" s="207" t="s">
        <v>4427</v>
      </c>
      <c r="C214" s="207" t="s">
        <v>4439</v>
      </c>
      <c r="D214" s="205" t="s">
        <v>1898</v>
      </c>
      <c r="E214" s="207" t="s">
        <v>4449</v>
      </c>
    </row>
    <row r="215" spans="1:5" ht="36" x14ac:dyDescent="0.25">
      <c r="A215" s="206" t="s">
        <v>2268</v>
      </c>
      <c r="B215" s="210" t="s">
        <v>4428</v>
      </c>
      <c r="C215" s="210" t="s">
        <v>4440</v>
      </c>
      <c r="D215" s="206" t="s">
        <v>1898</v>
      </c>
      <c r="E215" s="210" t="s">
        <v>4450</v>
      </c>
    </row>
    <row r="216" spans="1:5" ht="36" x14ac:dyDescent="0.25">
      <c r="A216" s="205" t="s">
        <v>2268</v>
      </c>
      <c r="B216" s="207" t="s">
        <v>4429</v>
      </c>
      <c r="C216" s="207" t="s">
        <v>4441</v>
      </c>
      <c r="D216" s="205" t="s">
        <v>1898</v>
      </c>
      <c r="E216" s="207" t="s">
        <v>2322</v>
      </c>
    </row>
    <row r="217" spans="1:5" ht="24" x14ac:dyDescent="0.25">
      <c r="A217" s="206" t="s">
        <v>2268</v>
      </c>
      <c r="B217" s="210" t="s">
        <v>4430</v>
      </c>
      <c r="C217" s="210" t="s">
        <v>4442</v>
      </c>
      <c r="D217" s="206" t="s">
        <v>1898</v>
      </c>
      <c r="E217" s="210" t="s">
        <v>4451</v>
      </c>
    </row>
    <row r="218" spans="1:5" ht="36" x14ac:dyDescent="0.25">
      <c r="A218" s="205" t="s">
        <v>2268</v>
      </c>
      <c r="B218" s="207" t="s">
        <v>4431</v>
      </c>
      <c r="C218" s="207" t="s">
        <v>4443</v>
      </c>
      <c r="D218" s="205" t="s">
        <v>1898</v>
      </c>
      <c r="E218" s="207" t="s">
        <v>4452</v>
      </c>
    </row>
    <row r="219" spans="1:5" ht="36" x14ac:dyDescent="0.25">
      <c r="A219" s="206" t="s">
        <v>2268</v>
      </c>
      <c r="B219" s="210" t="s">
        <v>4432</v>
      </c>
      <c r="C219" s="210" t="s">
        <v>4444</v>
      </c>
      <c r="D219" s="206" t="s">
        <v>1898</v>
      </c>
      <c r="E219" s="210" t="s">
        <v>4453</v>
      </c>
    </row>
    <row r="220" spans="1:5" ht="36" x14ac:dyDescent="0.25">
      <c r="A220" s="205" t="s">
        <v>2268</v>
      </c>
      <c r="B220" s="207" t="s">
        <v>4433</v>
      </c>
      <c r="C220" s="207" t="s">
        <v>4445</v>
      </c>
      <c r="D220" s="205" t="s">
        <v>1898</v>
      </c>
      <c r="E220" s="207" t="s">
        <v>4454</v>
      </c>
    </row>
    <row r="221" spans="1:5" ht="36" x14ac:dyDescent="0.25">
      <c r="A221" s="206" t="s">
        <v>2268</v>
      </c>
      <c r="B221" s="210" t="s">
        <v>3286</v>
      </c>
      <c r="C221" s="210" t="s">
        <v>4335</v>
      </c>
      <c r="D221" s="206" t="s">
        <v>1898</v>
      </c>
      <c r="E221" s="210" t="s">
        <v>4455</v>
      </c>
    </row>
    <row r="222" spans="1:5" ht="36" x14ac:dyDescent="0.25">
      <c r="A222" s="205" t="s">
        <v>2268</v>
      </c>
      <c r="B222" s="207" t="s">
        <v>4434</v>
      </c>
      <c r="C222" s="207" t="s">
        <v>4446</v>
      </c>
      <c r="D222" s="205" t="s">
        <v>1898</v>
      </c>
      <c r="E222" s="207" t="s">
        <v>4456</v>
      </c>
    </row>
    <row r="223" spans="1:5" ht="24" x14ac:dyDescent="0.25">
      <c r="A223" s="206" t="s">
        <v>2268</v>
      </c>
      <c r="B223" s="210" t="s">
        <v>4435</v>
      </c>
      <c r="C223" s="210" t="s">
        <v>4447</v>
      </c>
      <c r="D223" s="206" t="s">
        <v>1898</v>
      </c>
      <c r="E223" s="210" t="s">
        <v>4457</v>
      </c>
    </row>
    <row r="224" spans="1:5" ht="36" x14ac:dyDescent="0.25">
      <c r="A224" s="205" t="s">
        <v>2268</v>
      </c>
      <c r="B224" s="207" t="s">
        <v>4436</v>
      </c>
      <c r="C224" s="207" t="s">
        <v>4448</v>
      </c>
      <c r="D224" s="205" t="s">
        <v>1894</v>
      </c>
      <c r="E224" s="207" t="s">
        <v>4458</v>
      </c>
    </row>
    <row r="225" spans="1:5" ht="36" x14ac:dyDescent="0.25">
      <c r="A225" s="206" t="s">
        <v>2268</v>
      </c>
      <c r="B225" s="210" t="s">
        <v>4437</v>
      </c>
      <c r="C225" s="210" t="s">
        <v>4448</v>
      </c>
      <c r="D225" s="206" t="s">
        <v>1894</v>
      </c>
      <c r="E225" s="210" t="s">
        <v>4459</v>
      </c>
    </row>
    <row r="226" spans="1:5" ht="24" x14ac:dyDescent="0.25">
      <c r="A226" s="205" t="s">
        <v>2268</v>
      </c>
      <c r="B226" s="207" t="s">
        <v>4438</v>
      </c>
      <c r="C226" s="207" t="s">
        <v>4448</v>
      </c>
      <c r="D226" s="205" t="s">
        <v>1894</v>
      </c>
      <c r="E226" s="207" t="s">
        <v>4460</v>
      </c>
    </row>
    <row r="227" spans="1:5" ht="36" x14ac:dyDescent="0.25">
      <c r="A227" s="206" t="s">
        <v>2277</v>
      </c>
      <c r="B227" s="210" t="s">
        <v>4461</v>
      </c>
      <c r="C227" s="210" t="s">
        <v>4468</v>
      </c>
      <c r="D227" s="206" t="s">
        <v>1898</v>
      </c>
      <c r="E227" s="210" t="s">
        <v>4473</v>
      </c>
    </row>
    <row r="228" spans="1:5" ht="48" x14ac:dyDescent="0.25">
      <c r="A228" s="205" t="s">
        <v>2277</v>
      </c>
      <c r="B228" s="207" t="s">
        <v>4462</v>
      </c>
      <c r="C228" s="207" t="s">
        <v>4111</v>
      </c>
      <c r="D228" s="205" t="s">
        <v>1898</v>
      </c>
      <c r="E228" s="207" t="s">
        <v>4474</v>
      </c>
    </row>
    <row r="229" spans="1:5" ht="48" x14ac:dyDescent="0.25">
      <c r="A229" s="206" t="s">
        <v>2277</v>
      </c>
      <c r="B229" s="210" t="s">
        <v>4463</v>
      </c>
      <c r="C229" s="210" t="s">
        <v>4469</v>
      </c>
      <c r="D229" s="206" t="s">
        <v>1898</v>
      </c>
      <c r="E229" s="210" t="s">
        <v>4475</v>
      </c>
    </row>
    <row r="230" spans="1:5" ht="24" x14ac:dyDescent="0.25">
      <c r="A230" s="205" t="s">
        <v>2277</v>
      </c>
      <c r="B230" s="207" t="s">
        <v>4464</v>
      </c>
      <c r="C230" s="207" t="s">
        <v>4470</v>
      </c>
      <c r="D230" s="205" t="s">
        <v>1898</v>
      </c>
      <c r="E230" s="207" t="s">
        <v>4476</v>
      </c>
    </row>
    <row r="231" spans="1:5" ht="48" x14ac:dyDescent="0.25">
      <c r="A231" s="206" t="s">
        <v>2277</v>
      </c>
      <c r="B231" s="210" t="s">
        <v>4465</v>
      </c>
      <c r="C231" s="210" t="s">
        <v>4111</v>
      </c>
      <c r="D231" s="206" t="s">
        <v>1898</v>
      </c>
      <c r="E231" s="210" t="s">
        <v>4474</v>
      </c>
    </row>
    <row r="232" spans="1:5" ht="36" x14ac:dyDescent="0.25">
      <c r="A232" s="205" t="s">
        <v>2277</v>
      </c>
      <c r="B232" s="207" t="s">
        <v>4466</v>
      </c>
      <c r="C232" s="207" t="s">
        <v>4471</v>
      </c>
      <c r="D232" s="205" t="s">
        <v>1894</v>
      </c>
      <c r="E232" s="207" t="s">
        <v>4477</v>
      </c>
    </row>
    <row r="233" spans="1:5" ht="48" x14ac:dyDescent="0.25">
      <c r="A233" s="206" t="s">
        <v>2277</v>
      </c>
      <c r="B233" s="210" t="s">
        <v>4467</v>
      </c>
      <c r="C233" s="210" t="s">
        <v>4472</v>
      </c>
      <c r="D233" s="206" t="s">
        <v>1894</v>
      </c>
      <c r="E233" s="210" t="s">
        <v>4478</v>
      </c>
    </row>
    <row r="234" spans="1:5" ht="24" x14ac:dyDescent="0.25">
      <c r="A234" s="205" t="s">
        <v>2281</v>
      </c>
      <c r="B234" s="207" t="s">
        <v>4479</v>
      </c>
      <c r="C234" s="207" t="s">
        <v>4481</v>
      </c>
      <c r="D234" s="205" t="s">
        <v>1898</v>
      </c>
      <c r="E234" s="207" t="s">
        <v>4482</v>
      </c>
    </row>
    <row r="235" spans="1:5" ht="24" x14ac:dyDescent="0.25">
      <c r="A235" s="206" t="s">
        <v>2281</v>
      </c>
      <c r="B235" s="210" t="s">
        <v>4480</v>
      </c>
      <c r="C235" s="210" t="s">
        <v>4481</v>
      </c>
      <c r="D235" s="206" t="s">
        <v>1898</v>
      </c>
      <c r="E235" s="210" t="s">
        <v>4483</v>
      </c>
    </row>
    <row r="236" spans="1:5" ht="48" x14ac:dyDescent="0.25">
      <c r="A236" s="205" t="s">
        <v>2283</v>
      </c>
      <c r="B236" s="207" t="s">
        <v>1158</v>
      </c>
      <c r="C236" s="207" t="s">
        <v>4503</v>
      </c>
      <c r="D236" s="205" t="s">
        <v>1898</v>
      </c>
      <c r="E236" s="207" t="s">
        <v>4523</v>
      </c>
    </row>
    <row r="237" spans="1:5" ht="24" x14ac:dyDescent="0.25">
      <c r="A237" s="206" t="s">
        <v>2283</v>
      </c>
      <c r="B237" s="210" t="s">
        <v>4484</v>
      </c>
      <c r="C237" s="210" t="s">
        <v>4504</v>
      </c>
      <c r="D237" s="206" t="s">
        <v>1898</v>
      </c>
      <c r="E237" s="210" t="s">
        <v>4524</v>
      </c>
    </row>
    <row r="238" spans="1:5" ht="36" x14ac:dyDescent="0.25">
      <c r="A238" s="205" t="s">
        <v>2283</v>
      </c>
      <c r="B238" s="207" t="s">
        <v>4485</v>
      </c>
      <c r="C238" s="207" t="s">
        <v>4505</v>
      </c>
      <c r="D238" s="205" t="s">
        <v>1898</v>
      </c>
      <c r="E238" s="207" t="s">
        <v>4525</v>
      </c>
    </row>
    <row r="239" spans="1:5" ht="48" x14ac:dyDescent="0.25">
      <c r="A239" s="206" t="s">
        <v>2283</v>
      </c>
      <c r="B239" s="210" t="s">
        <v>4486</v>
      </c>
      <c r="C239" s="210" t="s">
        <v>4506</v>
      </c>
      <c r="D239" s="206" t="s">
        <v>1898</v>
      </c>
      <c r="E239" s="210" t="s">
        <v>4526</v>
      </c>
    </row>
    <row r="240" spans="1:5" ht="24" x14ac:dyDescent="0.25">
      <c r="A240" s="205" t="s">
        <v>2283</v>
      </c>
      <c r="B240" s="207" t="s">
        <v>4487</v>
      </c>
      <c r="C240" s="207" t="s">
        <v>4507</v>
      </c>
      <c r="D240" s="205" t="s">
        <v>1898</v>
      </c>
      <c r="E240" s="207" t="s">
        <v>4527</v>
      </c>
    </row>
    <row r="241" spans="1:5" ht="36" x14ac:dyDescent="0.25">
      <c r="A241" s="206" t="s">
        <v>2283</v>
      </c>
      <c r="B241" s="210" t="s">
        <v>4488</v>
      </c>
      <c r="C241" s="210" t="s">
        <v>4508</v>
      </c>
      <c r="D241" s="206" t="s">
        <v>1898</v>
      </c>
      <c r="E241" s="210" t="s">
        <v>4528</v>
      </c>
    </row>
    <row r="242" spans="1:5" ht="36" x14ac:dyDescent="0.25">
      <c r="A242" s="205" t="s">
        <v>2283</v>
      </c>
      <c r="B242" s="207" t="s">
        <v>4489</v>
      </c>
      <c r="C242" s="207" t="s">
        <v>4509</v>
      </c>
      <c r="D242" s="205" t="s">
        <v>1898</v>
      </c>
      <c r="E242" s="207" t="s">
        <v>4529</v>
      </c>
    </row>
    <row r="243" spans="1:5" ht="36" x14ac:dyDescent="0.25">
      <c r="A243" s="206" t="s">
        <v>2283</v>
      </c>
      <c r="B243" s="210" t="s">
        <v>4490</v>
      </c>
      <c r="C243" s="210" t="s">
        <v>4510</v>
      </c>
      <c r="D243" s="206" t="s">
        <v>1898</v>
      </c>
      <c r="E243" s="210" t="s">
        <v>4530</v>
      </c>
    </row>
    <row r="244" spans="1:5" ht="48" x14ac:dyDescent="0.25">
      <c r="A244" s="205" t="s">
        <v>2283</v>
      </c>
      <c r="B244" s="207" t="s">
        <v>4491</v>
      </c>
      <c r="C244" s="207" t="s">
        <v>4511</v>
      </c>
      <c r="D244" s="205" t="s">
        <v>1898</v>
      </c>
      <c r="E244" s="207" t="s">
        <v>4531</v>
      </c>
    </row>
    <row r="245" spans="1:5" ht="36" x14ac:dyDescent="0.25">
      <c r="A245" s="206" t="s">
        <v>2283</v>
      </c>
      <c r="B245" s="210" t="s">
        <v>4492</v>
      </c>
      <c r="C245" s="210" t="s">
        <v>4512</v>
      </c>
      <c r="D245" s="206" t="s">
        <v>1898</v>
      </c>
      <c r="E245" s="210" t="s">
        <v>4532</v>
      </c>
    </row>
    <row r="246" spans="1:5" ht="36" x14ac:dyDescent="0.25">
      <c r="A246" s="205" t="s">
        <v>2283</v>
      </c>
      <c r="B246" s="207" t="s">
        <v>4493</v>
      </c>
      <c r="C246" s="207" t="s">
        <v>4513</v>
      </c>
      <c r="D246" s="205" t="s">
        <v>1898</v>
      </c>
      <c r="E246" s="207" t="s">
        <v>4533</v>
      </c>
    </row>
    <row r="247" spans="1:5" ht="36" x14ac:dyDescent="0.25">
      <c r="A247" s="206" t="s">
        <v>2283</v>
      </c>
      <c r="B247" s="210" t="s">
        <v>4494</v>
      </c>
      <c r="C247" s="210" t="s">
        <v>4514</v>
      </c>
      <c r="D247" s="206" t="s">
        <v>1898</v>
      </c>
      <c r="E247" s="210" t="s">
        <v>4534</v>
      </c>
    </row>
    <row r="248" spans="1:5" ht="24" x14ac:dyDescent="0.25">
      <c r="A248" s="205" t="s">
        <v>2283</v>
      </c>
      <c r="B248" s="207" t="s">
        <v>4495</v>
      </c>
      <c r="C248" s="207" t="s">
        <v>4515</v>
      </c>
      <c r="D248" s="205" t="s">
        <v>1898</v>
      </c>
      <c r="E248" s="207" t="s">
        <v>4535</v>
      </c>
    </row>
    <row r="249" spans="1:5" ht="36" x14ac:dyDescent="0.25">
      <c r="A249" s="206" t="s">
        <v>2283</v>
      </c>
      <c r="B249" s="210" t="s">
        <v>4496</v>
      </c>
      <c r="C249" s="210" t="s">
        <v>4516</v>
      </c>
      <c r="D249" s="206" t="s">
        <v>1897</v>
      </c>
      <c r="E249" s="210" t="s">
        <v>4536</v>
      </c>
    </row>
    <row r="250" spans="1:5" ht="24" x14ac:dyDescent="0.25">
      <c r="A250" s="205" t="s">
        <v>2283</v>
      </c>
      <c r="B250" s="207" t="s">
        <v>4497</v>
      </c>
      <c r="C250" s="207" t="s">
        <v>4517</v>
      </c>
      <c r="D250" s="205" t="s">
        <v>1897</v>
      </c>
      <c r="E250" s="207" t="s">
        <v>4537</v>
      </c>
    </row>
    <row r="251" spans="1:5" ht="24" x14ac:dyDescent="0.25">
      <c r="A251" s="206" t="s">
        <v>2283</v>
      </c>
      <c r="B251" s="210" t="s">
        <v>4498</v>
      </c>
      <c r="C251" s="210" t="s">
        <v>4518</v>
      </c>
      <c r="D251" s="206" t="s">
        <v>1897</v>
      </c>
      <c r="E251" s="210" t="s">
        <v>4538</v>
      </c>
    </row>
    <row r="252" spans="1:5" x14ac:dyDescent="0.25">
      <c r="A252" s="205" t="s">
        <v>2283</v>
      </c>
      <c r="B252" s="207" t="s">
        <v>4499</v>
      </c>
      <c r="C252" s="207" t="s">
        <v>4519</v>
      </c>
      <c r="D252" s="205" t="s">
        <v>1894</v>
      </c>
      <c r="E252" s="207" t="s">
        <v>4539</v>
      </c>
    </row>
    <row r="253" spans="1:5" ht="36" x14ac:dyDescent="0.25">
      <c r="A253" s="206" t="s">
        <v>2283</v>
      </c>
      <c r="B253" s="210" t="s">
        <v>4500</v>
      </c>
      <c r="C253" s="210" t="s">
        <v>4520</v>
      </c>
      <c r="D253" s="206" t="s">
        <v>1894</v>
      </c>
      <c r="E253" s="210" t="s">
        <v>4540</v>
      </c>
    </row>
    <row r="254" spans="1:5" ht="36" x14ac:dyDescent="0.25">
      <c r="A254" s="205" t="s">
        <v>2283</v>
      </c>
      <c r="B254" s="207" t="s">
        <v>4501</v>
      </c>
      <c r="C254" s="207" t="s">
        <v>4521</v>
      </c>
      <c r="D254" s="205" t="s">
        <v>1894</v>
      </c>
      <c r="E254" s="207" t="s">
        <v>4541</v>
      </c>
    </row>
    <row r="255" spans="1:5" ht="24" x14ac:dyDescent="0.25">
      <c r="A255" s="206" t="s">
        <v>2283</v>
      </c>
      <c r="B255" s="210" t="s">
        <v>4502</v>
      </c>
      <c r="C255" s="210" t="s">
        <v>4522</v>
      </c>
      <c r="D255" s="206" t="s">
        <v>1894</v>
      </c>
      <c r="E255" s="210" t="s">
        <v>4542</v>
      </c>
    </row>
    <row r="256" spans="1:5" ht="24" x14ac:dyDescent="0.25">
      <c r="A256" s="205" t="s">
        <v>2283</v>
      </c>
      <c r="B256" s="207" t="s">
        <v>4543</v>
      </c>
      <c r="C256" s="207" t="s">
        <v>4564</v>
      </c>
      <c r="D256" s="205" t="s">
        <v>1894</v>
      </c>
      <c r="E256" s="207" t="s">
        <v>4585</v>
      </c>
    </row>
    <row r="257" spans="1:5" ht="36" x14ac:dyDescent="0.25">
      <c r="A257" s="206" t="s">
        <v>2283</v>
      </c>
      <c r="B257" s="210" t="s">
        <v>4544</v>
      </c>
      <c r="C257" s="210" t="s">
        <v>4565</v>
      </c>
      <c r="D257" s="206" t="s">
        <v>1894</v>
      </c>
      <c r="E257" s="210" t="s">
        <v>4586</v>
      </c>
    </row>
    <row r="258" spans="1:5" ht="24" x14ac:dyDescent="0.25">
      <c r="A258" s="205" t="s">
        <v>2283</v>
      </c>
      <c r="B258" s="207" t="s">
        <v>4545</v>
      </c>
      <c r="C258" s="207" t="s">
        <v>4566</v>
      </c>
      <c r="D258" s="205" t="s">
        <v>1894</v>
      </c>
      <c r="E258" s="207" t="s">
        <v>4587</v>
      </c>
    </row>
    <row r="259" spans="1:5" ht="24" x14ac:dyDescent="0.25">
      <c r="A259" s="206" t="s">
        <v>2283</v>
      </c>
      <c r="B259" s="210" t="s">
        <v>4546</v>
      </c>
      <c r="C259" s="210" t="s">
        <v>4567</v>
      </c>
      <c r="D259" s="206" t="s">
        <v>1894</v>
      </c>
      <c r="E259" s="210" t="s">
        <v>4588</v>
      </c>
    </row>
    <row r="260" spans="1:5" ht="24" x14ac:dyDescent="0.25">
      <c r="A260" s="205" t="s">
        <v>2283</v>
      </c>
      <c r="B260" s="207" t="s">
        <v>4547</v>
      </c>
      <c r="C260" s="207" t="s">
        <v>4568</v>
      </c>
      <c r="D260" s="205" t="s">
        <v>1894</v>
      </c>
      <c r="E260" s="207" t="s">
        <v>4589</v>
      </c>
    </row>
    <row r="261" spans="1:5" ht="24" x14ac:dyDescent="0.25">
      <c r="A261" s="206" t="s">
        <v>2283</v>
      </c>
      <c r="B261" s="210" t="s">
        <v>4548</v>
      </c>
      <c r="C261" s="210" t="s">
        <v>4569</v>
      </c>
      <c r="D261" s="206" t="s">
        <v>1894</v>
      </c>
      <c r="E261" s="210" t="s">
        <v>4590</v>
      </c>
    </row>
    <row r="262" spans="1:5" ht="48" x14ac:dyDescent="0.25">
      <c r="A262" s="205" t="s">
        <v>2283</v>
      </c>
      <c r="B262" s="207" t="s">
        <v>4549</v>
      </c>
      <c r="C262" s="207" t="s">
        <v>4570</v>
      </c>
      <c r="D262" s="205" t="s">
        <v>1896</v>
      </c>
      <c r="E262" s="207" t="s">
        <v>4591</v>
      </c>
    </row>
    <row r="263" spans="1:5" ht="24" x14ac:dyDescent="0.25">
      <c r="A263" s="206" t="s">
        <v>2283</v>
      </c>
      <c r="B263" s="210" t="s">
        <v>4550</v>
      </c>
      <c r="C263" s="210" t="s">
        <v>4571</v>
      </c>
      <c r="D263" s="206" t="s">
        <v>1896</v>
      </c>
      <c r="E263" s="210" t="s">
        <v>4592</v>
      </c>
    </row>
    <row r="264" spans="1:5" ht="24" x14ac:dyDescent="0.25">
      <c r="A264" s="205" t="s">
        <v>2283</v>
      </c>
      <c r="B264" s="207" t="s">
        <v>4551</v>
      </c>
      <c r="C264" s="207" t="s">
        <v>4572</v>
      </c>
      <c r="D264" s="205" t="s">
        <v>1896</v>
      </c>
      <c r="E264" s="207" t="s">
        <v>4593</v>
      </c>
    </row>
    <row r="265" spans="1:5" ht="24" x14ac:dyDescent="0.25">
      <c r="A265" s="206" t="s">
        <v>2283</v>
      </c>
      <c r="B265" s="210" t="s">
        <v>4552</v>
      </c>
      <c r="C265" s="210" t="s">
        <v>4573</v>
      </c>
      <c r="D265" s="206" t="s">
        <v>1896</v>
      </c>
      <c r="E265" s="210" t="s">
        <v>4594</v>
      </c>
    </row>
    <row r="266" spans="1:5" ht="36" x14ac:dyDescent="0.25">
      <c r="A266" s="205" t="s">
        <v>2283</v>
      </c>
      <c r="B266" s="207" t="s">
        <v>4553</v>
      </c>
      <c r="C266" s="207" t="s">
        <v>4574</v>
      </c>
      <c r="D266" s="205" t="s">
        <v>1893</v>
      </c>
      <c r="E266" s="207" t="s">
        <v>4595</v>
      </c>
    </row>
    <row r="267" spans="1:5" ht="36" x14ac:dyDescent="0.25">
      <c r="A267" s="206" t="s">
        <v>2283</v>
      </c>
      <c r="B267" s="210" t="s">
        <v>4554</v>
      </c>
      <c r="C267" s="210" t="s">
        <v>4575</v>
      </c>
      <c r="D267" s="206" t="s">
        <v>1893</v>
      </c>
      <c r="E267" s="210" t="s">
        <v>4596</v>
      </c>
    </row>
    <row r="268" spans="1:5" ht="36" x14ac:dyDescent="0.25">
      <c r="A268" s="205" t="s">
        <v>2283</v>
      </c>
      <c r="B268" s="207" t="s">
        <v>4555</v>
      </c>
      <c r="C268" s="207" t="s">
        <v>4576</v>
      </c>
      <c r="D268" s="205" t="s">
        <v>1893</v>
      </c>
      <c r="E268" s="207" t="s">
        <v>4597</v>
      </c>
    </row>
    <row r="269" spans="1:5" ht="48" x14ac:dyDescent="0.25">
      <c r="A269" s="206" t="s">
        <v>2283</v>
      </c>
      <c r="B269" s="210" t="s">
        <v>4556</v>
      </c>
      <c r="C269" s="210" t="s">
        <v>4577</v>
      </c>
      <c r="D269" s="206" t="s">
        <v>1893</v>
      </c>
      <c r="E269" s="210" t="s">
        <v>4598</v>
      </c>
    </row>
    <row r="270" spans="1:5" ht="48" x14ac:dyDescent="0.25">
      <c r="A270" s="205" t="s">
        <v>2283</v>
      </c>
      <c r="B270" s="207" t="s">
        <v>4557</v>
      </c>
      <c r="C270" s="207" t="s">
        <v>4578</v>
      </c>
      <c r="D270" s="205" t="s">
        <v>1893</v>
      </c>
      <c r="E270" s="207" t="s">
        <v>4599</v>
      </c>
    </row>
    <row r="271" spans="1:5" ht="48" x14ac:dyDescent="0.25">
      <c r="A271" s="206" t="s">
        <v>2283</v>
      </c>
      <c r="B271" s="210" t="s">
        <v>4558</v>
      </c>
      <c r="C271" s="210" t="s">
        <v>4579</v>
      </c>
      <c r="D271" s="206" t="s">
        <v>1893</v>
      </c>
      <c r="E271" s="210" t="s">
        <v>4600</v>
      </c>
    </row>
    <row r="272" spans="1:5" ht="36" x14ac:dyDescent="0.25">
      <c r="A272" s="205" t="s">
        <v>2283</v>
      </c>
      <c r="B272" s="207" t="s">
        <v>4559</v>
      </c>
      <c r="C272" s="207" t="s">
        <v>4580</v>
      </c>
      <c r="D272" s="205" t="s">
        <v>1893</v>
      </c>
      <c r="E272" s="207" t="s">
        <v>4601</v>
      </c>
    </row>
    <row r="273" spans="1:5" ht="36" x14ac:dyDescent="0.25">
      <c r="A273" s="206" t="s">
        <v>2283</v>
      </c>
      <c r="B273" s="210" t="s">
        <v>4560</v>
      </c>
      <c r="C273" s="210" t="s">
        <v>4581</v>
      </c>
      <c r="D273" s="206" t="s">
        <v>1893</v>
      </c>
      <c r="E273" s="210" t="s">
        <v>4602</v>
      </c>
    </row>
    <row r="274" spans="1:5" ht="48" x14ac:dyDescent="0.25">
      <c r="A274" s="205" t="s">
        <v>2283</v>
      </c>
      <c r="B274" s="207" t="s">
        <v>4561</v>
      </c>
      <c r="C274" s="207" t="s">
        <v>4582</v>
      </c>
      <c r="D274" s="205" t="s">
        <v>1893</v>
      </c>
      <c r="E274" s="207" t="s">
        <v>4603</v>
      </c>
    </row>
    <row r="275" spans="1:5" ht="48" x14ac:dyDescent="0.25">
      <c r="A275" s="206" t="s">
        <v>2283</v>
      </c>
      <c r="B275" s="210" t="s">
        <v>4562</v>
      </c>
      <c r="C275" s="210" t="s">
        <v>4583</v>
      </c>
      <c r="D275" s="206" t="s">
        <v>1893</v>
      </c>
      <c r="E275" s="210" t="s">
        <v>4604</v>
      </c>
    </row>
    <row r="276" spans="1:5" x14ac:dyDescent="0.25">
      <c r="A276" s="205" t="s">
        <v>2283</v>
      </c>
      <c r="B276" s="207" t="s">
        <v>4563</v>
      </c>
      <c r="C276" s="207" t="s">
        <v>4584</v>
      </c>
      <c r="D276" s="205" t="s">
        <v>1893</v>
      </c>
      <c r="E276" s="207" t="s">
        <v>2323</v>
      </c>
    </row>
    <row r="277" spans="1:5" ht="24" x14ac:dyDescent="0.25">
      <c r="A277" s="206" t="s">
        <v>2289</v>
      </c>
      <c r="B277" s="210" t="s">
        <v>4605</v>
      </c>
      <c r="C277" s="210" t="s">
        <v>4606</v>
      </c>
      <c r="D277" s="206" t="s">
        <v>1897</v>
      </c>
      <c r="E277" s="210" t="s">
        <v>4607</v>
      </c>
    </row>
    <row r="278" spans="1:5" ht="36" x14ac:dyDescent="0.25">
      <c r="A278" s="205" t="s">
        <v>2307</v>
      </c>
      <c r="B278" s="207" t="s">
        <v>4608</v>
      </c>
      <c r="C278" s="207" t="s">
        <v>4616</v>
      </c>
      <c r="D278" s="205" t="s">
        <v>1898</v>
      </c>
      <c r="E278" s="207" t="s">
        <v>4624</v>
      </c>
    </row>
    <row r="279" spans="1:5" ht="36" x14ac:dyDescent="0.25">
      <c r="A279" s="206" t="s">
        <v>2307</v>
      </c>
      <c r="B279" s="210" t="s">
        <v>4609</v>
      </c>
      <c r="C279" s="210" t="s">
        <v>4617</v>
      </c>
      <c r="D279" s="206" t="s">
        <v>1894</v>
      </c>
      <c r="E279" s="210" t="s">
        <v>4625</v>
      </c>
    </row>
    <row r="280" spans="1:5" ht="24" x14ac:dyDescent="0.25">
      <c r="A280" s="205" t="s">
        <v>2307</v>
      </c>
      <c r="B280" s="207" t="s">
        <v>4610</v>
      </c>
      <c r="C280" s="207" t="s">
        <v>4618</v>
      </c>
      <c r="D280" s="205" t="s">
        <v>1894</v>
      </c>
      <c r="E280" s="207" t="s">
        <v>4626</v>
      </c>
    </row>
    <row r="281" spans="1:5" ht="24" x14ac:dyDescent="0.25">
      <c r="A281" s="206" t="s">
        <v>2307</v>
      </c>
      <c r="B281" s="210" t="s">
        <v>4611</v>
      </c>
      <c r="C281" s="210" t="s">
        <v>4619</v>
      </c>
      <c r="D281" s="206" t="s">
        <v>1894</v>
      </c>
      <c r="E281" s="210" t="s">
        <v>4627</v>
      </c>
    </row>
    <row r="282" spans="1:5" ht="36" x14ac:dyDescent="0.25">
      <c r="A282" s="205" t="s">
        <v>2307</v>
      </c>
      <c r="B282" s="207" t="s">
        <v>4612</v>
      </c>
      <c r="C282" s="207" t="s">
        <v>4620</v>
      </c>
      <c r="D282" s="205" t="s">
        <v>1896</v>
      </c>
      <c r="E282" s="207" t="s">
        <v>4628</v>
      </c>
    </row>
    <row r="283" spans="1:5" ht="24" x14ac:dyDescent="0.25">
      <c r="A283" s="206" t="s">
        <v>2307</v>
      </c>
      <c r="B283" s="210" t="s">
        <v>4613</v>
      </c>
      <c r="C283" s="210" t="s">
        <v>4621</v>
      </c>
      <c r="D283" s="206" t="s">
        <v>1896</v>
      </c>
      <c r="E283" s="210" t="s">
        <v>4629</v>
      </c>
    </row>
    <row r="284" spans="1:5" ht="36" x14ac:dyDescent="0.25">
      <c r="A284" s="205" t="s">
        <v>2307</v>
      </c>
      <c r="B284" s="207" t="s">
        <v>4614</v>
      </c>
      <c r="C284" s="207" t="s">
        <v>4622</v>
      </c>
      <c r="D284" s="205" t="s">
        <v>1896</v>
      </c>
      <c r="E284" s="207" t="s">
        <v>4630</v>
      </c>
    </row>
    <row r="285" spans="1:5" ht="24" x14ac:dyDescent="0.25">
      <c r="A285" s="206" t="s">
        <v>2307</v>
      </c>
      <c r="B285" s="210" t="s">
        <v>4615</v>
      </c>
      <c r="C285" s="210" t="s">
        <v>4623</v>
      </c>
      <c r="D285" s="206" t="s">
        <v>1893</v>
      </c>
      <c r="E285" s="210" t="s">
        <v>4631</v>
      </c>
    </row>
    <row r="286" spans="1:5" x14ac:dyDescent="0.25">
      <c r="A286" s="46" t="s">
        <v>24</v>
      </c>
      <c r="B286" s="46">
        <f>SUBTOTAL(103,TabelaSPN2.1[Številka projekta])</f>
        <v>224</v>
      </c>
      <c r="C286" s="30"/>
      <c r="D286" s="27"/>
      <c r="E286" s="43"/>
    </row>
    <row r="287" spans="1:5" x14ac:dyDescent="0.25">
      <c r="A287" s="46"/>
      <c r="B287" s="43"/>
      <c r="C287" s="30"/>
      <c r="D287" s="27"/>
      <c r="E287" s="43"/>
    </row>
    <row r="288" spans="1:5" ht="13.5" thickBot="1" x14ac:dyDescent="0.3">
      <c r="A288" s="59" t="s">
        <v>15</v>
      </c>
      <c r="B288" s="59"/>
      <c r="C288" s="59"/>
      <c r="D288" s="10"/>
      <c r="E288" s="4"/>
    </row>
    <row r="289" spans="1:5" ht="13.5" thickBot="1" x14ac:dyDescent="0.3">
      <c r="A289" s="66" t="s">
        <v>16</v>
      </c>
      <c r="B289" s="67" t="s">
        <v>17</v>
      </c>
      <c r="C289" s="67" t="s">
        <v>18</v>
      </c>
      <c r="D289" s="94" t="s">
        <v>2694</v>
      </c>
    </row>
    <row r="290" spans="1:5" x14ac:dyDescent="0.25">
      <c r="A290" s="45"/>
      <c r="B290" s="42"/>
      <c r="C290" s="32"/>
      <c r="D290" s="87"/>
    </row>
    <row r="291" spans="1:5" x14ac:dyDescent="0.25">
      <c r="A291" s="45"/>
      <c r="B291" s="42"/>
      <c r="C291" s="32"/>
      <c r="D291" s="87"/>
    </row>
    <row r="292" spans="1:5" x14ac:dyDescent="0.25">
      <c r="A292" s="45"/>
      <c r="B292" s="42"/>
      <c r="C292" s="32"/>
      <c r="D292" s="87"/>
    </row>
    <row r="293" spans="1:5" x14ac:dyDescent="0.25">
      <c r="A293" s="33" t="s">
        <v>24</v>
      </c>
      <c r="B293" s="44">
        <f>SUBTOTAL(109,TabelaSPN2.2[Strani])</f>
        <v>0</v>
      </c>
      <c r="C293" s="44">
        <f>SUBTOTAL(103,TabelaSPN2.2[Naslov])</f>
        <v>0</v>
      </c>
      <c r="D293" s="86"/>
    </row>
    <row r="294" spans="1:5" x14ac:dyDescent="0.25">
      <c r="A294" s="4"/>
      <c r="B294" s="4"/>
      <c r="C294" s="18"/>
      <c r="D294" s="4"/>
      <c r="E294" s="4"/>
    </row>
    <row r="295" spans="1:5" ht="13.5" thickBot="1" x14ac:dyDescent="0.3">
      <c r="A295" s="59" t="s">
        <v>19</v>
      </c>
      <c r="B295" s="59"/>
      <c r="C295" s="59"/>
      <c r="D295" s="21"/>
      <c r="E295" s="21"/>
    </row>
    <row r="296" spans="1:5" ht="13.5" thickBot="1" x14ac:dyDescent="0.3">
      <c r="A296" s="69" t="s">
        <v>16</v>
      </c>
      <c r="B296" s="70" t="s">
        <v>17</v>
      </c>
      <c r="C296" s="70" t="s">
        <v>18</v>
      </c>
      <c r="D296" s="95" t="s">
        <v>2694</v>
      </c>
      <c r="E296" s="21"/>
    </row>
    <row r="297" spans="1:5" x14ac:dyDescent="0.25">
      <c r="A297" s="5"/>
      <c r="B297" s="37"/>
      <c r="C297" s="8"/>
      <c r="D297" s="90"/>
      <c r="E297" s="21"/>
    </row>
    <row r="298" spans="1:5" x14ac:dyDescent="0.25">
      <c r="A298" s="5"/>
      <c r="B298" s="37"/>
      <c r="C298" s="8"/>
      <c r="D298" s="90"/>
      <c r="E298" s="21"/>
    </row>
    <row r="299" spans="1:5" x14ac:dyDescent="0.25">
      <c r="A299" s="5"/>
      <c r="B299" s="37"/>
      <c r="C299" s="8"/>
      <c r="D299" s="90"/>
      <c r="E299" s="21"/>
    </row>
    <row r="300" spans="1:5" x14ac:dyDescent="0.2">
      <c r="A300" s="25" t="s">
        <v>24</v>
      </c>
      <c r="B300" s="43">
        <f>SUBTOTAL(109,TabelaSPN2.3[Strani])</f>
        <v>0</v>
      </c>
      <c r="C300" s="43">
        <f>SUBTOTAL(103,TabelaSPN2.3[Naslov])</f>
        <v>0</v>
      </c>
      <c r="D300" s="89"/>
      <c r="E300" s="21"/>
    </row>
    <row r="301" spans="1:5" x14ac:dyDescent="0.25">
      <c r="A301" s="19"/>
      <c r="B301" s="20"/>
      <c r="C301" s="19"/>
      <c r="D301" s="21"/>
      <c r="E301" s="21"/>
    </row>
    <row r="302" spans="1:5" x14ac:dyDescent="0.25">
      <c r="A302" s="10" t="s">
        <v>59</v>
      </c>
      <c r="B302" s="20"/>
      <c r="C302" s="19"/>
      <c r="D302" s="21"/>
      <c r="E302" s="21"/>
    </row>
    <row r="303" spans="1:5" ht="13.5" thickBot="1" x14ac:dyDescent="0.3">
      <c r="A303" s="59" t="s">
        <v>60</v>
      </c>
      <c r="B303" s="59"/>
      <c r="C303" s="59"/>
      <c r="D303" s="22"/>
      <c r="E303" s="22"/>
    </row>
    <row r="304" spans="1:5" ht="13.5" thickBot="1" x14ac:dyDescent="0.3">
      <c r="A304" s="66" t="s">
        <v>16</v>
      </c>
      <c r="B304" s="67" t="s">
        <v>17</v>
      </c>
      <c r="C304" s="67" t="s">
        <v>18</v>
      </c>
      <c r="D304" s="94" t="s">
        <v>2694</v>
      </c>
      <c r="E304" s="22"/>
    </row>
    <row r="305" spans="1:5" ht="36" x14ac:dyDescent="0.25">
      <c r="A305" s="45" t="s">
        <v>2325</v>
      </c>
      <c r="B305" s="42">
        <v>506</v>
      </c>
      <c r="C305" s="32" t="s">
        <v>2324</v>
      </c>
      <c r="D305" s="90"/>
      <c r="E305" s="22"/>
    </row>
    <row r="306" spans="1:5" x14ac:dyDescent="0.25">
      <c r="A306" s="45"/>
      <c r="B306" s="42"/>
      <c r="C306" s="32"/>
      <c r="D306" s="90"/>
      <c r="E306" s="22"/>
    </row>
    <row r="307" spans="1:5" x14ac:dyDescent="0.25">
      <c r="A307" s="45"/>
      <c r="B307" s="42"/>
      <c r="C307" s="32"/>
      <c r="D307" s="90"/>
      <c r="E307" s="22"/>
    </row>
    <row r="308" spans="1:5" x14ac:dyDescent="0.2">
      <c r="A308" s="25" t="s">
        <v>24</v>
      </c>
      <c r="B308" s="43">
        <f>SUBTOTAL(109,TabelaSPN3.1[Strani])</f>
        <v>506</v>
      </c>
      <c r="C308" s="43">
        <f>SUBTOTAL(103,TabelaSPN3.1[Naslov])</f>
        <v>1</v>
      </c>
      <c r="D308" s="89"/>
      <c r="E308" s="22"/>
    </row>
    <row r="309" spans="1:5" x14ac:dyDescent="0.25">
      <c r="A309" s="25"/>
      <c r="B309" s="25"/>
      <c r="C309" s="26"/>
      <c r="D309" s="22"/>
      <c r="E309" s="22"/>
    </row>
    <row r="310" spans="1:5" ht="13.5" thickBot="1" x14ac:dyDescent="0.3">
      <c r="A310" s="58" t="s">
        <v>324</v>
      </c>
      <c r="B310" s="58"/>
      <c r="C310" s="58"/>
      <c r="D310" s="58"/>
      <c r="E310" s="5"/>
    </row>
    <row r="311" spans="1:5" ht="13.5" thickBot="1" x14ac:dyDescent="0.3">
      <c r="A311" s="66" t="s">
        <v>16</v>
      </c>
      <c r="B311" s="67" t="s">
        <v>17</v>
      </c>
      <c r="C311" s="67" t="s">
        <v>18</v>
      </c>
      <c r="D311" s="94" t="s">
        <v>2694</v>
      </c>
      <c r="E311" s="16"/>
    </row>
    <row r="312" spans="1:5" x14ac:dyDescent="0.25">
      <c r="A312" s="45"/>
      <c r="B312" s="42"/>
      <c r="C312" s="32"/>
      <c r="D312" s="90"/>
      <c r="E312" s="16"/>
    </row>
    <row r="313" spans="1:5" x14ac:dyDescent="0.25">
      <c r="A313" s="45"/>
      <c r="B313" s="42"/>
      <c r="C313" s="32"/>
      <c r="D313" s="90"/>
      <c r="E313" s="16"/>
    </row>
    <row r="314" spans="1:5" x14ac:dyDescent="0.25">
      <c r="A314" s="45"/>
      <c r="B314" s="42"/>
      <c r="C314" s="32"/>
      <c r="D314" s="90"/>
      <c r="E314" s="16"/>
    </row>
    <row r="315" spans="1:5" x14ac:dyDescent="0.2">
      <c r="A315" s="25" t="s">
        <v>24</v>
      </c>
      <c r="B315" s="43">
        <f>SUBTOTAL(109,TabelaSPN3.2[Strani])</f>
        <v>0</v>
      </c>
      <c r="C315" s="43">
        <f>SUBTOTAL(103,TabelaSPN3.2[Naslov])</f>
        <v>0</v>
      </c>
      <c r="D315" s="89"/>
      <c r="E315" s="16"/>
    </row>
    <row r="316" spans="1:5" x14ac:dyDescent="0.25">
      <c r="A316" s="4"/>
      <c r="B316" s="4"/>
      <c r="C316" s="8"/>
      <c r="D316" s="5"/>
      <c r="E316" s="5"/>
    </row>
    <row r="317" spans="1:5" ht="13.5" thickBot="1" x14ac:dyDescent="0.3">
      <c r="A317" s="60" t="s">
        <v>215</v>
      </c>
      <c r="B317" s="60"/>
      <c r="C317" s="60"/>
      <c r="D317" s="60"/>
      <c r="E317" s="60"/>
    </row>
    <row r="318" spans="1:5" ht="13.5" thickBot="1" x14ac:dyDescent="0.3">
      <c r="A318" s="67" t="s">
        <v>22</v>
      </c>
      <c r="B318" s="67" t="s">
        <v>65</v>
      </c>
      <c r="C318" s="66" t="s">
        <v>2797</v>
      </c>
      <c r="D318" s="93" t="s">
        <v>2694</v>
      </c>
    </row>
    <row r="319" spans="1:5" x14ac:dyDescent="0.25">
      <c r="A319" s="45"/>
      <c r="B319" s="32"/>
      <c r="C319" s="42"/>
      <c r="D319" s="90"/>
    </row>
    <row r="320" spans="1:5" x14ac:dyDescent="0.25">
      <c r="A320" s="45"/>
      <c r="B320" s="32"/>
      <c r="C320" s="42"/>
      <c r="D320" s="90"/>
    </row>
    <row r="321" spans="1:4" x14ac:dyDescent="0.25">
      <c r="A321" s="45"/>
      <c r="B321" s="32"/>
      <c r="C321" s="42"/>
      <c r="D321" s="90"/>
    </row>
    <row r="322" spans="1:4" x14ac:dyDescent="0.2">
      <c r="A322" s="30" t="s">
        <v>24</v>
      </c>
      <c r="B322" s="30">
        <f>SUBTOTAL(103,TabelaSPN4[TDT])</f>
        <v>0</v>
      </c>
      <c r="C322" s="30"/>
      <c r="D322" s="92"/>
    </row>
    <row r="323" spans="1:4" x14ac:dyDescent="0.25">
      <c r="A323" s="25"/>
      <c r="B323" s="27"/>
      <c r="C323" s="28"/>
      <c r="D323" s="29"/>
    </row>
  </sheetData>
  <mergeCells count="15">
    <mergeCell ref="G19:H19"/>
    <mergeCell ref="A58:B58"/>
    <mergeCell ref="A59:B59"/>
    <mergeCell ref="A6:B6"/>
    <mergeCell ref="A7:B7"/>
    <mergeCell ref="A8:B8"/>
    <mergeCell ref="A10:C10"/>
    <mergeCell ref="C11:E11"/>
    <mergeCell ref="G12:H12"/>
    <mergeCell ref="A5:B5"/>
    <mergeCell ref="C1:E1"/>
    <mergeCell ref="A2:B2"/>
    <mergeCell ref="C2:E2"/>
    <mergeCell ref="A3:B3"/>
    <mergeCell ref="A4:B4"/>
  </mergeCells>
  <dataValidations count="7">
    <dataValidation type="list" allowBlank="1" showInputMessage="1" promptTitle="Izberi iz seznama" prompt="Iz spodnjega seznama izberi tujo organizacijo kateri pripada TDT" sqref="A14:A55" xr:uid="{C8A6453F-20D0-4681-997C-94D913A2308F}">
      <formula1>Organizacije</formula1>
    </dataValidation>
    <dataValidation type="list" allowBlank="1" showInputMessage="1" showErrorMessage="1" promptTitle="Izberi iz seznama" prompt="Izberi trenutni status članstva znortaj tujega TDT" sqref="D14:D55" xr:uid="{3CAE1715-954B-4105-99FC-B75B0E6869F9}">
      <formula1>Status</formula1>
    </dataValidation>
    <dataValidation allowBlank="1" showInputMessage="1" promptTitle="Vnesi datum" prompt="Vnesi datum zadnje spremembe statusa članstva TDT" sqref="E14:E55" xr:uid="{8FD6B7D8-A66F-44D2-94A9-843C9A23EE22}"/>
    <dataValidation allowBlank="1" showInputMessage="1" showErrorMessage="1" promptTitle="Vnesi naslov tujega TDT" prompt="Vnesi originalni naslov tujega TDT" sqref="C14:C55" xr:uid="{56D0D5B5-FB4C-451E-9072-65CD3C3A4D59}"/>
    <dataValidation allowBlank="1" showInputMessage="1" showErrorMessage="1" promptTitle="Vnesi oznako" prompt="Vnesi oznako Evropskega, mednarodnega ali Slovenskega TC, SC ali WG" sqref="B319:B321" xr:uid="{BE1BCD3C-D7BF-4245-8917-579CB9175C3B}"/>
    <dataValidation allowBlank="1" showInputMessage="1" showErrorMessage="1" promptTitle="Vnesi ime " prompt="Vpiši ime in priimek strokovnjaka oziroma TS" sqref="A319:A321" xr:uid="{A16B6DF0-B281-4713-B92B-CF8F290F9F15}"/>
    <dataValidation allowBlank="1" showInputMessage="1" showErrorMessage="1" promptTitle="Vnesi ime TDT" prompt="Vnesi celotno ime tujega TDT" sqref="C319:C321" xr:uid="{2A52FEE1-92C6-4AA8-A4F4-55AD891D9E3D}"/>
  </dataValidations>
  <pageMargins left="0.25" right="0.25" top="0.25" bottom="0.25" header="0.5" footer="0.5"/>
  <pageSetup paperSize="9" orientation="landscape" r:id="rId1"/>
  <headerFooter alignWithMargins="0">
    <oddFooter>&amp;L&amp;C&amp;R</oddFooter>
  </headerFooter>
  <drawing r:id="rId2"/>
  <tableParts count="7">
    <tablePart r:id="rId3"/>
    <tablePart r:id="rId4"/>
    <tablePart r:id="rId5"/>
    <tablePart r:id="rId6"/>
    <tablePart r:id="rId7"/>
    <tablePart r:id="rId8"/>
    <tablePart r:id="rId9"/>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90B37-502A-4BA9-8EFA-AF66017BD8E0}">
  <sheetPr>
    <outlinePr summaryBelow="0" summaryRight="0"/>
  </sheetPr>
  <dimension ref="A1:M71"/>
  <sheetViews>
    <sheetView showGridLines="0" zoomScaleNormal="100" workbookViewId="0">
      <pane ySplit="1" topLeftCell="A11" activePane="bottomLeft" state="frozenSplit"/>
      <selection activeCell="A31" sqref="A31"/>
      <selection pane="bottomLeft" activeCell="A13" sqref="A13:XFD13"/>
    </sheetView>
  </sheetViews>
  <sheetFormatPr defaultColWidth="9.140625" defaultRowHeight="12.75" x14ac:dyDescent="0.25"/>
  <cols>
    <col min="1" max="1" width="23.140625" style="3" customWidth="1"/>
    <col min="2" max="2" width="18.28515625" style="3" customWidth="1"/>
    <col min="3" max="3" width="38.7109375" style="3" customWidth="1"/>
    <col min="4" max="4" width="14.140625" style="3" bestFit="1" customWidth="1"/>
    <col min="5" max="5" width="43.7109375" style="3" customWidth="1"/>
    <col min="6" max="8" width="11.5703125" style="3" customWidth="1"/>
    <col min="9" max="9" width="3.5703125" style="3" customWidth="1"/>
    <col min="10" max="16384" width="9.140625" style="3"/>
  </cols>
  <sheetData>
    <row r="1" spans="1:13" ht="18.75" customHeight="1" x14ac:dyDescent="0.25">
      <c r="A1" s="1"/>
      <c r="B1" s="2"/>
      <c r="C1" s="306" t="s">
        <v>0</v>
      </c>
      <c r="D1" s="306"/>
      <c r="E1" s="306"/>
      <c r="F1" s="2"/>
      <c r="G1" s="1"/>
      <c r="H1" s="1"/>
    </row>
    <row r="2" spans="1:13" ht="13.5" customHeight="1" x14ac:dyDescent="0.25">
      <c r="A2" s="303" t="s">
        <v>1</v>
      </c>
      <c r="B2" s="303"/>
      <c r="C2" s="307" t="s">
        <v>2326</v>
      </c>
      <c r="D2" s="307"/>
      <c r="E2" s="307"/>
      <c r="F2" s="1"/>
      <c r="G2" s="1"/>
      <c r="H2" s="1"/>
    </row>
    <row r="3" spans="1:13" x14ac:dyDescent="0.25">
      <c r="A3" s="303" t="s">
        <v>2</v>
      </c>
      <c r="B3" s="303"/>
      <c r="C3" s="5" t="s">
        <v>2327</v>
      </c>
      <c r="D3" s="5"/>
      <c r="E3" s="5"/>
      <c r="F3" s="5"/>
      <c r="G3" s="1"/>
      <c r="H3" s="1"/>
    </row>
    <row r="4" spans="1:13" x14ac:dyDescent="0.25">
      <c r="A4" s="303" t="s">
        <v>3</v>
      </c>
      <c r="B4" s="303"/>
      <c r="C4" s="5" t="s">
        <v>2328</v>
      </c>
      <c r="D4" s="5"/>
      <c r="E4" s="5"/>
      <c r="F4" s="5"/>
      <c r="G4" s="1"/>
      <c r="H4" s="1"/>
      <c r="J4" s="36"/>
      <c r="K4" s="10"/>
      <c r="L4" s="10"/>
      <c r="M4" s="10"/>
    </row>
    <row r="5" spans="1:13" x14ac:dyDescent="0.25">
      <c r="A5" s="303" t="s">
        <v>4</v>
      </c>
      <c r="B5" s="303"/>
      <c r="C5" s="6">
        <v>4</v>
      </c>
      <c r="D5" s="5"/>
      <c r="E5" s="5"/>
      <c r="F5" s="5"/>
      <c r="G5" s="1"/>
      <c r="H5" s="1"/>
      <c r="J5" s="36"/>
    </row>
    <row r="6" spans="1:13" x14ac:dyDescent="0.25">
      <c r="A6" s="303" t="s">
        <v>5</v>
      </c>
      <c r="B6" s="303"/>
      <c r="C6" s="6">
        <v>6</v>
      </c>
      <c r="D6" s="5"/>
      <c r="E6" s="5"/>
      <c r="F6" s="5"/>
      <c r="G6" s="1"/>
      <c r="H6" s="1"/>
    </row>
    <row r="7" spans="1:13" x14ac:dyDescent="0.25">
      <c r="A7" s="304" t="s">
        <v>62</v>
      </c>
      <c r="B7" s="304"/>
      <c r="C7" s="6"/>
      <c r="D7" s="5"/>
      <c r="E7" s="5"/>
      <c r="F7" s="5"/>
      <c r="G7" s="1"/>
      <c r="H7" s="1"/>
    </row>
    <row r="8" spans="1:13" x14ac:dyDescent="0.25">
      <c r="A8" s="304" t="s">
        <v>23</v>
      </c>
      <c r="B8" s="304"/>
      <c r="C8" s="6">
        <v>3</v>
      </c>
      <c r="D8" s="5"/>
      <c r="E8" s="5"/>
      <c r="F8" s="5"/>
      <c r="G8" s="1"/>
      <c r="H8" s="1"/>
    </row>
    <row r="9" spans="1:13" x14ac:dyDescent="0.25">
      <c r="A9" s="4"/>
      <c r="B9" s="4"/>
      <c r="C9" s="6"/>
      <c r="D9" s="5"/>
      <c r="E9" s="5"/>
      <c r="F9" s="5"/>
      <c r="G9" s="1"/>
      <c r="H9" s="1"/>
    </row>
    <row r="10" spans="1:13" x14ac:dyDescent="0.25">
      <c r="A10" s="305" t="s">
        <v>6</v>
      </c>
      <c r="B10" s="305"/>
      <c r="C10" s="305"/>
      <c r="D10" s="41"/>
      <c r="E10" s="41"/>
      <c r="F10" s="41"/>
      <c r="G10" s="1"/>
      <c r="H10" s="1"/>
    </row>
    <row r="11" spans="1:13" s="10" customFormat="1" ht="27.75" customHeight="1" x14ac:dyDescent="0.25">
      <c r="A11" s="7" t="s">
        <v>7</v>
      </c>
      <c r="B11" s="7"/>
      <c r="C11" s="301" t="s">
        <v>2329</v>
      </c>
      <c r="D11" s="301"/>
      <c r="E11" s="301"/>
      <c r="F11" s="7"/>
      <c r="G11" s="9"/>
      <c r="H11" s="9"/>
    </row>
    <row r="12" spans="1:13" ht="12.75" customHeight="1" x14ac:dyDescent="0.25">
      <c r="A12" s="65" t="s">
        <v>8</v>
      </c>
      <c r="B12" s="24"/>
      <c r="C12" s="24"/>
      <c r="D12" s="24"/>
      <c r="E12" s="24"/>
      <c r="F12" s="24"/>
      <c r="G12" s="299"/>
      <c r="H12" s="299"/>
    </row>
    <row r="13" spans="1:13" s="10" customFormat="1" ht="24" x14ac:dyDescent="0.25">
      <c r="A13" s="79" t="s">
        <v>9</v>
      </c>
      <c r="B13" s="64" t="s">
        <v>63</v>
      </c>
      <c r="C13" s="79" t="s">
        <v>64</v>
      </c>
      <c r="D13" s="68" t="s">
        <v>10</v>
      </c>
      <c r="E13" s="83" t="s">
        <v>30</v>
      </c>
      <c r="F13" s="11"/>
    </row>
    <row r="14" spans="1:13" x14ac:dyDescent="0.25">
      <c r="A14" s="80" t="s">
        <v>27</v>
      </c>
      <c r="B14" s="78" t="s">
        <v>2330</v>
      </c>
      <c r="C14" s="62" t="s">
        <v>2331</v>
      </c>
      <c r="D14" s="49" t="s">
        <v>40</v>
      </c>
      <c r="E14" s="84">
        <v>34808</v>
      </c>
      <c r="F14" s="12"/>
    </row>
    <row r="15" spans="1:13" x14ac:dyDescent="0.25">
      <c r="A15" s="81" t="s">
        <v>24</v>
      </c>
      <c r="B15" s="82">
        <f>SUBTOTAL(103,TabelaTRM1[Oznaka tujega TC, SC])</f>
        <v>1</v>
      </c>
      <c r="C15" s="52"/>
      <c r="D15" s="52"/>
      <c r="E15" s="85"/>
      <c r="F15" s="12"/>
    </row>
    <row r="16" spans="1:13" x14ac:dyDescent="0.25">
      <c r="A16" s="50"/>
      <c r="B16" s="51"/>
      <c r="C16" s="52"/>
      <c r="D16" s="52"/>
      <c r="E16" s="53"/>
      <c r="F16" s="14"/>
    </row>
    <row r="17" spans="1:9" x14ac:dyDescent="0.25">
      <c r="A17" s="300" t="s">
        <v>58</v>
      </c>
      <c r="B17" s="300"/>
      <c r="C17" s="40"/>
      <c r="D17" s="40"/>
      <c r="E17" s="40"/>
      <c r="F17" s="14"/>
    </row>
    <row r="18" spans="1:9" x14ac:dyDescent="0.25">
      <c r="A18" s="302" t="s">
        <v>11</v>
      </c>
      <c r="B18" s="302"/>
      <c r="C18" s="7"/>
      <c r="D18" s="7"/>
      <c r="E18" s="7"/>
      <c r="F18" s="24"/>
      <c r="G18" s="299"/>
      <c r="H18" s="299"/>
    </row>
    <row r="19" spans="1:9" s="10" customFormat="1" x14ac:dyDescent="0.25">
      <c r="A19" s="39" t="s">
        <v>2332</v>
      </c>
      <c r="B19" s="39"/>
      <c r="C19" s="39"/>
      <c r="D19" s="39"/>
      <c r="E19" s="39"/>
      <c r="G19" s="15"/>
      <c r="H19" s="15"/>
      <c r="I19" s="15"/>
    </row>
    <row r="20" spans="1:9" x14ac:dyDescent="0.25">
      <c r="A20" s="42" t="s">
        <v>2690</v>
      </c>
      <c r="B20" s="42" t="s">
        <v>2691</v>
      </c>
      <c r="C20" s="42" t="s">
        <v>16</v>
      </c>
      <c r="D20" s="42" t="s">
        <v>57</v>
      </c>
      <c r="E20" s="42" t="s">
        <v>18</v>
      </c>
      <c r="F20" s="8"/>
      <c r="G20" s="17"/>
    </row>
    <row r="21" spans="1:9" x14ac:dyDescent="0.25">
      <c r="A21" s="32"/>
      <c r="B21" s="42"/>
      <c r="C21" s="32"/>
      <c r="D21" s="32"/>
      <c r="E21" s="32"/>
      <c r="F21" s="8"/>
      <c r="G21" s="17"/>
    </row>
    <row r="22" spans="1:9" s="38" customFormat="1" x14ac:dyDescent="0.25">
      <c r="A22" s="32"/>
      <c r="B22" s="42"/>
      <c r="C22" s="32"/>
      <c r="D22" s="32"/>
      <c r="E22" s="32"/>
      <c r="F22" s="8"/>
      <c r="G22" s="35"/>
    </row>
    <row r="23" spans="1:9" x14ac:dyDescent="0.25">
      <c r="A23" s="32"/>
      <c r="B23" s="42"/>
      <c r="C23" s="32"/>
      <c r="D23" s="32"/>
      <c r="E23" s="32"/>
      <c r="F23" s="8"/>
      <c r="G23" s="17"/>
    </row>
    <row r="24" spans="1:9" x14ac:dyDescent="0.25">
      <c r="A24" s="46" t="s">
        <v>24</v>
      </c>
      <c r="B24" s="46">
        <f>SUBTOTAL(103,TabelaTRM2.1[Številka projekta])</f>
        <v>0</v>
      </c>
      <c r="C24" s="27"/>
      <c r="D24" s="27"/>
      <c r="E24" s="43"/>
      <c r="F24" s="8"/>
      <c r="G24" s="17"/>
    </row>
    <row r="25" spans="1:9" x14ac:dyDescent="0.25">
      <c r="A25" s="4"/>
      <c r="B25" s="4"/>
      <c r="C25" s="18"/>
      <c r="D25" s="4"/>
      <c r="E25" s="4"/>
      <c r="F25" s="8"/>
      <c r="G25" s="17"/>
    </row>
    <row r="26" spans="1:9" ht="13.5" thickBot="1" x14ac:dyDescent="0.3">
      <c r="A26" s="59" t="s">
        <v>15</v>
      </c>
      <c r="B26" s="59"/>
      <c r="C26" s="59"/>
      <c r="D26" s="10"/>
      <c r="E26" s="4"/>
      <c r="F26" s="8"/>
      <c r="G26" s="17"/>
    </row>
    <row r="27" spans="1:9" ht="13.5" thickBot="1" x14ac:dyDescent="0.3">
      <c r="A27" s="66" t="s">
        <v>16</v>
      </c>
      <c r="B27" s="67" t="s">
        <v>17</v>
      </c>
      <c r="C27" s="67" t="s">
        <v>18</v>
      </c>
      <c r="D27" s="94" t="s">
        <v>2694</v>
      </c>
      <c r="F27" s="8"/>
      <c r="G27" s="17"/>
    </row>
    <row r="28" spans="1:9" s="10" customFormat="1" x14ac:dyDescent="0.25">
      <c r="A28" s="45"/>
      <c r="B28" s="42"/>
      <c r="C28" s="32"/>
      <c r="D28" s="87"/>
      <c r="E28" s="3"/>
      <c r="F28" s="11"/>
      <c r="G28" s="11"/>
      <c r="H28" s="11"/>
    </row>
    <row r="29" spans="1:9" x14ac:dyDescent="0.25">
      <c r="A29" s="45"/>
      <c r="B29" s="42"/>
      <c r="C29" s="32"/>
      <c r="D29" s="87"/>
      <c r="F29" s="4"/>
    </row>
    <row r="30" spans="1:9" x14ac:dyDescent="0.25">
      <c r="A30" s="45"/>
      <c r="B30" s="42"/>
      <c r="C30" s="32"/>
      <c r="D30" s="87"/>
    </row>
    <row r="31" spans="1:9" x14ac:dyDescent="0.25">
      <c r="A31" s="33" t="s">
        <v>24</v>
      </c>
      <c r="B31" s="44">
        <f>SUBTOTAL(109,TabelaTRM2.2[Strani])</f>
        <v>0</v>
      </c>
      <c r="C31" s="44">
        <f>SUBTOTAL(103,TabelaTRM2.2[Naslov])</f>
        <v>0</v>
      </c>
      <c r="D31" s="86"/>
    </row>
    <row r="32" spans="1:9" x14ac:dyDescent="0.25">
      <c r="A32" s="4"/>
      <c r="B32" s="4"/>
      <c r="C32" s="18"/>
      <c r="D32" s="4"/>
      <c r="E32" s="4"/>
    </row>
    <row r="33" spans="1:8" ht="13.5" thickBot="1" x14ac:dyDescent="0.3">
      <c r="A33" s="59" t="s">
        <v>19</v>
      </c>
      <c r="B33" s="59"/>
      <c r="C33" s="59"/>
      <c r="D33" s="21"/>
      <c r="E33" s="21"/>
    </row>
    <row r="34" spans="1:8" ht="13.5" thickBot="1" x14ac:dyDescent="0.3">
      <c r="A34" s="69" t="s">
        <v>16</v>
      </c>
      <c r="B34" s="70" t="s">
        <v>17</v>
      </c>
      <c r="C34" s="70" t="s">
        <v>18</v>
      </c>
      <c r="D34" s="95" t="s">
        <v>2694</v>
      </c>
      <c r="E34" s="21"/>
    </row>
    <row r="35" spans="1:8" x14ac:dyDescent="0.25">
      <c r="A35" s="5"/>
      <c r="B35" s="37"/>
      <c r="C35" s="8"/>
      <c r="D35" s="90"/>
      <c r="E35" s="21"/>
      <c r="F35" s="4"/>
    </row>
    <row r="36" spans="1:8" x14ac:dyDescent="0.25">
      <c r="A36" s="5"/>
      <c r="B36" s="37"/>
      <c r="C36" s="8"/>
      <c r="D36" s="90"/>
      <c r="E36" s="21"/>
      <c r="F36" s="4"/>
    </row>
    <row r="37" spans="1:8" s="20" customFormat="1" ht="12" x14ac:dyDescent="0.25">
      <c r="A37" s="5"/>
      <c r="B37" s="37"/>
      <c r="C37" s="8"/>
      <c r="D37" s="90"/>
      <c r="E37" s="21"/>
      <c r="F37" s="21"/>
      <c r="G37" s="21"/>
      <c r="H37" s="21"/>
    </row>
    <row r="38" spans="1:8" s="20" customFormat="1" ht="12" x14ac:dyDescent="0.2">
      <c r="A38" s="25" t="s">
        <v>24</v>
      </c>
      <c r="B38" s="43">
        <f>SUBTOTAL(109,TabelaTRM2.3[Strani])</f>
        <v>0</v>
      </c>
      <c r="C38" s="43">
        <f>SUBTOTAL(103,TabelaTRM2.3[Naslov])</f>
        <v>0</v>
      </c>
      <c r="D38" s="89"/>
      <c r="E38" s="21"/>
      <c r="F38" s="21"/>
      <c r="G38" s="21"/>
      <c r="H38" s="21"/>
    </row>
    <row r="39" spans="1:8" s="20" customFormat="1" ht="11.25" x14ac:dyDescent="0.25">
      <c r="A39" s="19"/>
      <c r="C39" s="19"/>
      <c r="D39" s="21"/>
      <c r="E39" s="21"/>
      <c r="F39" s="21"/>
      <c r="G39" s="21"/>
      <c r="H39" s="21"/>
    </row>
    <row r="40" spans="1:8" s="20" customFormat="1" x14ac:dyDescent="0.25">
      <c r="A40" s="10" t="s">
        <v>59</v>
      </c>
      <c r="C40" s="19"/>
      <c r="D40" s="21"/>
      <c r="E40" s="21"/>
      <c r="F40" s="21"/>
      <c r="G40" s="21"/>
      <c r="H40" s="21"/>
    </row>
    <row r="41" spans="1:8" s="20" customFormat="1" thickBot="1" x14ac:dyDescent="0.3">
      <c r="A41" s="59" t="s">
        <v>60</v>
      </c>
      <c r="B41" s="59"/>
      <c r="C41" s="59"/>
      <c r="D41" s="22"/>
      <c r="E41" s="22"/>
      <c r="F41" s="21"/>
      <c r="G41" s="21"/>
      <c r="H41" s="21"/>
    </row>
    <row r="42" spans="1:8" s="20" customFormat="1" thickBot="1" x14ac:dyDescent="0.3">
      <c r="A42" s="66" t="s">
        <v>16</v>
      </c>
      <c r="B42" s="67" t="s">
        <v>17</v>
      </c>
      <c r="C42" s="67" t="s">
        <v>18</v>
      </c>
      <c r="D42" s="94" t="s">
        <v>2694</v>
      </c>
      <c r="E42" s="22"/>
      <c r="F42" s="21"/>
      <c r="G42" s="21"/>
      <c r="H42" s="21"/>
    </row>
    <row r="43" spans="1:8" ht="36" x14ac:dyDescent="0.25">
      <c r="A43" s="45" t="s">
        <v>313</v>
      </c>
      <c r="B43" s="42">
        <v>143</v>
      </c>
      <c r="C43" s="32" t="s">
        <v>2333</v>
      </c>
      <c r="D43" s="90"/>
      <c r="E43" s="22"/>
      <c r="F43" s="22"/>
      <c r="G43" s="23"/>
      <c r="H43" s="23"/>
    </row>
    <row r="44" spans="1:8" ht="24" x14ac:dyDescent="0.25">
      <c r="A44" s="45" t="s">
        <v>2334</v>
      </c>
      <c r="B44" s="42">
        <v>58</v>
      </c>
      <c r="C44" s="32" t="s">
        <v>2335</v>
      </c>
      <c r="D44" s="90"/>
      <c r="E44" s="22"/>
      <c r="F44" s="22"/>
      <c r="G44" s="23"/>
      <c r="H44" s="23"/>
    </row>
    <row r="45" spans="1:8" ht="36" x14ac:dyDescent="0.25">
      <c r="A45" s="45" t="s">
        <v>2336</v>
      </c>
      <c r="B45" s="42">
        <v>119</v>
      </c>
      <c r="C45" s="32" t="s">
        <v>2337</v>
      </c>
      <c r="D45" s="90"/>
      <c r="E45" s="22"/>
      <c r="F45" s="22"/>
      <c r="G45" s="23"/>
      <c r="H45" s="23"/>
    </row>
    <row r="46" spans="1:8" ht="48" x14ac:dyDescent="0.25">
      <c r="A46" s="45" t="s">
        <v>2338</v>
      </c>
      <c r="B46" s="42">
        <v>140</v>
      </c>
      <c r="C46" s="32" t="s">
        <v>2339</v>
      </c>
      <c r="D46" s="90"/>
      <c r="E46" s="22"/>
      <c r="F46" s="22"/>
      <c r="G46" s="23"/>
      <c r="H46" s="23"/>
    </row>
    <row r="47" spans="1:8" ht="24" x14ac:dyDescent="0.25">
      <c r="A47" s="45" t="s">
        <v>2340</v>
      </c>
      <c r="B47" s="42">
        <v>126</v>
      </c>
      <c r="C47" s="32" t="s">
        <v>2341</v>
      </c>
      <c r="D47" s="90"/>
      <c r="E47" s="22"/>
      <c r="F47" s="22"/>
      <c r="G47" s="23"/>
      <c r="H47" s="23"/>
    </row>
    <row r="48" spans="1:8" ht="24" x14ac:dyDescent="0.25">
      <c r="A48" s="45" t="s">
        <v>2342</v>
      </c>
      <c r="B48" s="42">
        <v>3</v>
      </c>
      <c r="C48" s="32" t="s">
        <v>2343</v>
      </c>
      <c r="D48" s="90"/>
      <c r="E48" s="5"/>
      <c r="F48" s="22"/>
      <c r="G48" s="23"/>
      <c r="H48" s="23"/>
    </row>
    <row r="49" spans="1:8" ht="36" x14ac:dyDescent="0.25">
      <c r="A49" s="45" t="s">
        <v>2344</v>
      </c>
      <c r="B49" s="42">
        <v>49</v>
      </c>
      <c r="C49" s="32" t="s">
        <v>2345</v>
      </c>
      <c r="D49" s="90"/>
      <c r="E49" s="16"/>
      <c r="F49" s="22"/>
      <c r="G49" s="23"/>
      <c r="H49" s="23"/>
    </row>
    <row r="50" spans="1:8" ht="24" x14ac:dyDescent="0.25">
      <c r="A50" s="45" t="s">
        <v>2346</v>
      </c>
      <c r="B50" s="42">
        <v>98</v>
      </c>
      <c r="C50" s="32" t="s">
        <v>2347</v>
      </c>
      <c r="D50" s="90"/>
      <c r="E50" s="16"/>
      <c r="F50" s="22"/>
      <c r="G50" s="23"/>
      <c r="H50" s="23"/>
    </row>
    <row r="51" spans="1:8" ht="24" x14ac:dyDescent="0.25">
      <c r="A51" s="45" t="s">
        <v>2348</v>
      </c>
      <c r="B51" s="42">
        <v>300</v>
      </c>
      <c r="C51" s="32" t="s">
        <v>2343</v>
      </c>
      <c r="D51" s="90"/>
      <c r="E51" s="16"/>
      <c r="F51" s="5"/>
    </row>
    <row r="52" spans="1:8" ht="24" x14ac:dyDescent="0.25">
      <c r="A52" s="45" t="s">
        <v>2349</v>
      </c>
      <c r="B52" s="42">
        <v>430</v>
      </c>
      <c r="C52" s="32" t="s">
        <v>2350</v>
      </c>
      <c r="D52" s="90"/>
      <c r="E52" s="16"/>
      <c r="F52" s="16"/>
    </row>
    <row r="53" spans="1:8" ht="36" x14ac:dyDescent="0.25">
      <c r="A53" s="45" t="s">
        <v>2351</v>
      </c>
      <c r="B53" s="42">
        <v>491</v>
      </c>
      <c r="C53" s="32" t="s">
        <v>2352</v>
      </c>
      <c r="D53" s="90"/>
      <c r="E53" s="16"/>
    </row>
    <row r="54" spans="1:8" ht="24" x14ac:dyDescent="0.25">
      <c r="A54" s="45" t="s">
        <v>211</v>
      </c>
      <c r="B54" s="42">
        <v>97</v>
      </c>
      <c r="C54" s="32" t="s">
        <v>2353</v>
      </c>
      <c r="D54" s="90"/>
      <c r="E54" s="5"/>
    </row>
    <row r="55" spans="1:8" ht="24" x14ac:dyDescent="0.25">
      <c r="A55" s="45" t="s">
        <v>2354</v>
      </c>
      <c r="B55" s="42">
        <v>57</v>
      </c>
      <c r="C55" s="32" t="s">
        <v>2355</v>
      </c>
      <c r="D55" s="90"/>
      <c r="E55" s="5"/>
    </row>
    <row r="56" spans="1:8" x14ac:dyDescent="0.2">
      <c r="A56" s="25" t="s">
        <v>24</v>
      </c>
      <c r="B56" s="43">
        <f>SUBTOTAL(109,TabelaTRM3.1[Strani])</f>
        <v>2111</v>
      </c>
      <c r="C56" s="43">
        <f>SUBTOTAL(103,TabelaTRM3.1[Naslov])</f>
        <v>13</v>
      </c>
      <c r="D56" s="89"/>
      <c r="E56" s="60"/>
    </row>
    <row r="57" spans="1:8" x14ac:dyDescent="0.25">
      <c r="A57" s="25"/>
      <c r="B57" s="43"/>
      <c r="C57" s="43"/>
      <c r="D57" s="60"/>
      <c r="E57" s="60"/>
    </row>
    <row r="58" spans="1:8" ht="13.5" thickBot="1" x14ac:dyDescent="0.3">
      <c r="A58" s="58" t="s">
        <v>324</v>
      </c>
      <c r="B58" s="58"/>
      <c r="C58" s="58"/>
    </row>
    <row r="59" spans="1:8" ht="13.5" thickBot="1" x14ac:dyDescent="0.3">
      <c r="A59" s="66" t="s">
        <v>16</v>
      </c>
      <c r="B59" s="67" t="s">
        <v>17</v>
      </c>
      <c r="C59" s="67" t="s">
        <v>18</v>
      </c>
      <c r="D59" s="94" t="s">
        <v>2694</v>
      </c>
    </row>
    <row r="60" spans="1:8" x14ac:dyDescent="0.25">
      <c r="A60" s="45"/>
      <c r="B60" s="42"/>
      <c r="C60" s="32"/>
      <c r="D60" s="90"/>
      <c r="F60" s="16"/>
    </row>
    <row r="61" spans="1:8" x14ac:dyDescent="0.25">
      <c r="A61" s="45"/>
      <c r="B61" s="42"/>
      <c r="C61" s="32"/>
      <c r="D61" s="90"/>
      <c r="F61" s="16"/>
    </row>
    <row r="62" spans="1:8" x14ac:dyDescent="0.25">
      <c r="A62" s="45"/>
      <c r="B62" s="42"/>
      <c r="C62" s="32"/>
      <c r="D62" s="90"/>
    </row>
    <row r="63" spans="1:8" x14ac:dyDescent="0.2">
      <c r="A63" s="25" t="s">
        <v>24</v>
      </c>
      <c r="B63" s="43">
        <f>SUBTOTAL(109,TabelaTRM3.2[Strani])</f>
        <v>0</v>
      </c>
      <c r="C63" s="43">
        <f>SUBTOTAL(103,TabelaTRM3.2[Naslov])</f>
        <v>0</v>
      </c>
      <c r="D63" s="89"/>
    </row>
    <row r="64" spans="1:8" x14ac:dyDescent="0.25">
      <c r="A64" s="4"/>
      <c r="B64" s="4"/>
      <c r="C64" s="8"/>
    </row>
    <row r="65" spans="1:6" ht="13.5" thickBot="1" x14ac:dyDescent="0.3">
      <c r="A65" s="60" t="s">
        <v>215</v>
      </c>
      <c r="B65" s="60"/>
      <c r="C65" s="60"/>
    </row>
    <row r="66" spans="1:6" ht="13.5" thickBot="1" x14ac:dyDescent="0.3">
      <c r="A66" s="67" t="s">
        <v>22</v>
      </c>
      <c r="B66" s="67" t="s">
        <v>65</v>
      </c>
      <c r="C66" s="66" t="s">
        <v>2797</v>
      </c>
      <c r="D66" s="93" t="s">
        <v>2694</v>
      </c>
    </row>
    <row r="67" spans="1:6" x14ac:dyDescent="0.25">
      <c r="A67" s="45"/>
      <c r="B67" s="32"/>
      <c r="C67" s="42"/>
      <c r="D67" s="90"/>
      <c r="F67" s="5"/>
    </row>
    <row r="68" spans="1:6" x14ac:dyDescent="0.25">
      <c r="A68" s="45"/>
      <c r="B68" s="32"/>
      <c r="C68" s="42"/>
      <c r="D68" s="90"/>
    </row>
    <row r="69" spans="1:6" x14ac:dyDescent="0.25">
      <c r="A69" s="45"/>
      <c r="B69" s="32"/>
      <c r="C69" s="42"/>
      <c r="D69" s="90"/>
    </row>
    <row r="70" spans="1:6" x14ac:dyDescent="0.2">
      <c r="A70" s="30" t="s">
        <v>24</v>
      </c>
      <c r="B70" s="30">
        <f>SUBTOTAL(103,TabelaTRM4[TDT])</f>
        <v>0</v>
      </c>
      <c r="C70" s="30"/>
      <c r="D70" s="92"/>
    </row>
    <row r="71" spans="1:6" x14ac:dyDescent="0.25">
      <c r="A71" s="25"/>
      <c r="B71" s="27"/>
      <c r="C71" s="28"/>
    </row>
  </sheetData>
  <mergeCells count="15">
    <mergeCell ref="G18:H18"/>
    <mergeCell ref="A17:B17"/>
    <mergeCell ref="A18:B18"/>
    <mergeCell ref="A6:B6"/>
    <mergeCell ref="A7:B7"/>
    <mergeCell ref="A8:B8"/>
    <mergeCell ref="A10:C10"/>
    <mergeCell ref="C11:E11"/>
    <mergeCell ref="G12:H12"/>
    <mergeCell ref="A5:B5"/>
    <mergeCell ref="C1:E1"/>
    <mergeCell ref="A2:B2"/>
    <mergeCell ref="C2:E2"/>
    <mergeCell ref="A3:B3"/>
    <mergeCell ref="A4:B4"/>
  </mergeCells>
  <dataValidations count="7">
    <dataValidation type="list" allowBlank="1" showInputMessage="1" promptTitle="Izberi iz seznama" prompt="Iz spodnjega seznama izberi tujo organizacijo kateri pripada TDT" sqref="A14" xr:uid="{0E62ED9E-5E07-4C3D-88FE-5CDB20485C44}">
      <formula1>Organizacije</formula1>
    </dataValidation>
    <dataValidation type="list" allowBlank="1" showInputMessage="1" showErrorMessage="1" promptTitle="Izberi iz seznama" prompt="Izberi trenutni status članstva znortaj tujega TDT" sqref="D14" xr:uid="{9A21D81C-76B8-49C7-BE14-49B28FE1763D}">
      <formula1>Status</formula1>
    </dataValidation>
    <dataValidation allowBlank="1" showInputMessage="1" promptTitle="Vnesi datum" prompt="Vnesi datum zadnje spremembe statusa članstva TDT" sqref="E14" xr:uid="{B9FF4DFB-889F-4E6D-9429-227342D45805}"/>
    <dataValidation allowBlank="1" showInputMessage="1" showErrorMessage="1" promptTitle="Vnesi naslov tujega TDT" prompt="Vnesi originalni naslov tujega TDT" sqref="C14" xr:uid="{761F0B55-4A37-46A5-8873-678733B9C548}"/>
    <dataValidation allowBlank="1" showInputMessage="1" showErrorMessage="1" promptTitle="Vnesi oznako" prompt="Vnesi oznako Evropskega, mednarodnega ali Slovenskega TC, SC ali WG" sqref="B67:B69" xr:uid="{2E7E6A29-7110-4A32-BBB8-C511271C5CFB}"/>
    <dataValidation allowBlank="1" showInputMessage="1" showErrorMessage="1" promptTitle="Vnesi ime " prompt="Vpiši ime in priimek strokovnjaka oziroma TS" sqref="A67:A69" xr:uid="{26A800B1-BA10-4E23-B2D5-203135255D41}"/>
    <dataValidation allowBlank="1" showInputMessage="1" showErrorMessage="1" promptTitle="Vnesi ime TDT" prompt="Vnesi celotno ime tujega TDT" sqref="C67:C69" xr:uid="{30E4AAE8-EC60-430B-95E0-E336F732DFF9}"/>
  </dataValidations>
  <pageMargins left="0.25" right="0.25" top="0.25" bottom="0.25" header="0.5" footer="0.5"/>
  <pageSetup paperSize="9" orientation="landscape" r:id="rId1"/>
  <headerFooter alignWithMargins="0">
    <oddFooter>&amp;L&amp;C&amp;R</oddFooter>
  </headerFooter>
  <drawing r:id="rId2"/>
  <tableParts count="7">
    <tablePart r:id="rId3"/>
    <tablePart r:id="rId4"/>
    <tablePart r:id="rId5"/>
    <tablePart r:id="rId6"/>
    <tablePart r:id="rId7"/>
    <tablePart r:id="rId8"/>
    <tablePart r:id="rId9"/>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6316E-9A44-4AC2-A4F5-00DAA998BFC2}">
  <sheetPr>
    <outlinePr summaryBelow="0" summaryRight="0"/>
  </sheetPr>
  <dimension ref="A1:M91"/>
  <sheetViews>
    <sheetView showGridLines="0" tabSelected="1" zoomScaleNormal="100" workbookViewId="0">
      <pane ySplit="1" topLeftCell="A71" activePane="bottomLeft" state="frozenSplit"/>
      <selection activeCell="A31" sqref="A31"/>
      <selection pane="bottomLeft" activeCell="C82" sqref="C82"/>
    </sheetView>
  </sheetViews>
  <sheetFormatPr defaultColWidth="9.140625" defaultRowHeight="12.75" x14ac:dyDescent="0.25"/>
  <cols>
    <col min="1" max="1" width="23.140625" style="3" customWidth="1"/>
    <col min="2" max="2" width="18.28515625" style="3" customWidth="1"/>
    <col min="3" max="3" width="38.7109375" style="3" customWidth="1"/>
    <col min="4" max="4" width="14.140625" style="3" bestFit="1" customWidth="1"/>
    <col min="5" max="5" width="0.140625" style="3" customWidth="1"/>
    <col min="6" max="6" width="11.5703125" style="3" hidden="1" customWidth="1"/>
    <col min="7" max="8" width="11.5703125" style="3" customWidth="1"/>
    <col min="9" max="9" width="3.5703125" style="3" customWidth="1"/>
    <col min="10" max="16384" width="9.140625" style="3"/>
  </cols>
  <sheetData>
    <row r="1" spans="1:13" ht="48" customHeight="1" x14ac:dyDescent="0.25">
      <c r="A1" s="1"/>
      <c r="B1" s="2"/>
      <c r="C1" s="326" t="s">
        <v>0</v>
      </c>
      <c r="D1" s="326"/>
      <c r="E1" s="326"/>
      <c r="F1" s="2"/>
      <c r="G1" s="1"/>
      <c r="H1" s="1"/>
    </row>
    <row r="2" spans="1:13" ht="48" customHeight="1" x14ac:dyDescent="0.25">
      <c r="A2" s="303" t="s">
        <v>1</v>
      </c>
      <c r="B2" s="327"/>
      <c r="C2" s="328" t="s">
        <v>2356</v>
      </c>
      <c r="D2" s="329"/>
      <c r="E2" s="330"/>
      <c r="F2" s="1"/>
      <c r="G2" s="1"/>
      <c r="H2" s="1"/>
    </row>
    <row r="3" spans="1:13" x14ac:dyDescent="0.25">
      <c r="A3" s="303" t="s">
        <v>2</v>
      </c>
      <c r="B3" s="303"/>
      <c r="C3" s="324" t="s">
        <v>900</v>
      </c>
      <c r="D3" s="324"/>
      <c r="E3" s="324"/>
      <c r="F3" s="324"/>
      <c r="G3" s="1"/>
      <c r="H3" s="1"/>
    </row>
    <row r="4" spans="1:13" ht="16.350000000000001" customHeight="1" x14ac:dyDescent="0.25">
      <c r="A4" s="303" t="s">
        <v>3</v>
      </c>
      <c r="B4" s="303"/>
      <c r="C4" s="5" t="s">
        <v>2357</v>
      </c>
      <c r="D4" s="5"/>
      <c r="E4" s="5"/>
      <c r="F4" s="5"/>
      <c r="G4" s="1"/>
      <c r="H4" s="1"/>
      <c r="J4" s="36"/>
      <c r="K4" s="10"/>
      <c r="L4" s="10"/>
      <c r="M4" s="10"/>
    </row>
    <row r="5" spans="1:13" ht="16.350000000000001" customHeight="1" x14ac:dyDescent="0.25">
      <c r="A5" s="303" t="s">
        <v>4</v>
      </c>
      <c r="B5" s="303"/>
      <c r="C5" s="6">
        <v>14</v>
      </c>
      <c r="D5" s="5"/>
      <c r="E5" s="5"/>
      <c r="F5" s="5"/>
      <c r="G5" s="1"/>
      <c r="H5" s="1"/>
      <c r="J5" s="36"/>
    </row>
    <row r="6" spans="1:13" x14ac:dyDescent="0.25">
      <c r="A6" s="303" t="s">
        <v>5</v>
      </c>
      <c r="B6" s="303"/>
      <c r="C6" s="6">
        <v>18</v>
      </c>
      <c r="D6" s="5"/>
      <c r="E6" s="5"/>
      <c r="F6" s="5"/>
      <c r="G6" s="1"/>
      <c r="H6" s="1"/>
    </row>
    <row r="7" spans="1:13" x14ac:dyDescent="0.25">
      <c r="A7" s="304" t="s">
        <v>62</v>
      </c>
      <c r="B7" s="304"/>
      <c r="C7" s="6"/>
      <c r="D7" s="5"/>
      <c r="E7" s="5"/>
      <c r="F7" s="5"/>
      <c r="G7" s="1"/>
      <c r="H7" s="1"/>
    </row>
    <row r="8" spans="1:13" x14ac:dyDescent="0.25">
      <c r="A8" s="304" t="s">
        <v>23</v>
      </c>
      <c r="B8" s="304"/>
      <c r="C8" s="6"/>
      <c r="D8" s="5"/>
      <c r="E8" s="5"/>
      <c r="F8" s="5"/>
      <c r="G8" s="1"/>
      <c r="H8" s="1"/>
    </row>
    <row r="9" spans="1:13" ht="18" customHeight="1" x14ac:dyDescent="0.25">
      <c r="A9" s="4"/>
      <c r="B9" s="4"/>
      <c r="C9" s="6"/>
      <c r="D9" s="5"/>
      <c r="E9" s="5"/>
      <c r="F9" s="5"/>
      <c r="G9" s="1"/>
      <c r="H9" s="1"/>
    </row>
    <row r="10" spans="1:13" ht="39" customHeight="1" x14ac:dyDescent="0.25">
      <c r="A10" s="305" t="s">
        <v>6</v>
      </c>
      <c r="B10" s="305"/>
      <c r="C10" s="305"/>
      <c r="D10" s="41"/>
      <c r="E10" s="41"/>
      <c r="F10" s="41"/>
      <c r="G10" s="1"/>
      <c r="H10" s="1"/>
    </row>
    <row r="11" spans="1:13" s="10" customFormat="1" x14ac:dyDescent="0.25">
      <c r="A11" s="7" t="s">
        <v>7</v>
      </c>
      <c r="B11" s="7"/>
      <c r="C11" s="301" t="s">
        <v>2358</v>
      </c>
      <c r="D11" s="301"/>
      <c r="E11" s="301"/>
      <c r="F11" s="7"/>
      <c r="G11" s="9"/>
      <c r="H11" s="9"/>
    </row>
    <row r="12" spans="1:13" ht="12.75" customHeight="1" x14ac:dyDescent="0.25">
      <c r="A12" s="65" t="s">
        <v>8</v>
      </c>
      <c r="B12" s="24"/>
      <c r="C12" s="24"/>
      <c r="D12" s="24"/>
      <c r="E12" s="24"/>
      <c r="F12" s="24"/>
      <c r="G12" s="299"/>
      <c r="H12" s="299"/>
    </row>
    <row r="13" spans="1:13" s="10" customFormat="1" ht="24" x14ac:dyDescent="0.25">
      <c r="A13" s="79" t="s">
        <v>9</v>
      </c>
      <c r="B13" s="64" t="s">
        <v>63</v>
      </c>
      <c r="C13" s="79" t="s">
        <v>64</v>
      </c>
      <c r="D13" s="68" t="s">
        <v>10</v>
      </c>
      <c r="E13" s="83" t="s">
        <v>30</v>
      </c>
      <c r="F13" s="11"/>
    </row>
    <row r="14" spans="1:13" x14ac:dyDescent="0.25">
      <c r="A14" s="80" t="s">
        <v>26</v>
      </c>
      <c r="B14" s="78" t="s">
        <v>2359</v>
      </c>
      <c r="C14" s="62" t="s">
        <v>2360</v>
      </c>
      <c r="D14" s="49" t="s">
        <v>39</v>
      </c>
      <c r="E14" s="84">
        <v>45176</v>
      </c>
      <c r="F14" s="12"/>
    </row>
    <row r="15" spans="1:13" x14ac:dyDescent="0.25">
      <c r="A15" s="80" t="s">
        <v>202</v>
      </c>
      <c r="B15" s="52" t="s">
        <v>2362</v>
      </c>
      <c r="C15" s="62" t="s">
        <v>2360</v>
      </c>
      <c r="D15" s="49" t="s">
        <v>2361</v>
      </c>
      <c r="E15" s="84">
        <v>45168</v>
      </c>
      <c r="F15" s="12"/>
    </row>
    <row r="16" spans="1:13" x14ac:dyDescent="0.25">
      <c r="A16" s="81" t="s">
        <v>24</v>
      </c>
      <c r="B16" s="82">
        <f>SUBTOTAL(103,TabelaUMI1[Oznaka tujega TC, SC])</f>
        <v>2</v>
      </c>
      <c r="C16" s="52"/>
      <c r="D16" s="52"/>
      <c r="E16" s="85"/>
      <c r="F16" s="14"/>
    </row>
    <row r="17" spans="1:9" x14ac:dyDescent="0.25">
      <c r="A17" s="50"/>
      <c r="B17" s="51"/>
      <c r="C17" s="52"/>
      <c r="D17" s="52"/>
      <c r="E17" s="53"/>
      <c r="F17" s="14"/>
    </row>
    <row r="18" spans="1:9" x14ac:dyDescent="0.25">
      <c r="A18" s="300" t="s">
        <v>58</v>
      </c>
      <c r="B18" s="300"/>
      <c r="C18" s="40"/>
      <c r="D18" s="40"/>
      <c r="E18" s="40"/>
      <c r="F18" s="14"/>
    </row>
    <row r="19" spans="1:9" x14ac:dyDescent="0.25">
      <c r="A19" s="302" t="s">
        <v>11</v>
      </c>
      <c r="B19" s="302"/>
      <c r="C19" s="7"/>
      <c r="D19" s="7"/>
      <c r="E19" s="7"/>
      <c r="F19" s="24"/>
      <c r="G19" s="299"/>
      <c r="H19" s="299"/>
    </row>
    <row r="20" spans="1:9" s="10" customFormat="1" x14ac:dyDescent="0.25">
      <c r="A20" s="39" t="s">
        <v>2773</v>
      </c>
      <c r="B20" s="39"/>
      <c r="C20" s="39"/>
      <c r="D20" s="39"/>
      <c r="E20" s="39"/>
      <c r="G20" s="15"/>
      <c r="H20" s="15"/>
      <c r="I20" s="15"/>
    </row>
    <row r="21" spans="1:9" ht="28.5" customHeight="1" x14ac:dyDescent="0.25">
      <c r="A21" s="42" t="s">
        <v>2690</v>
      </c>
      <c r="B21" s="42" t="s">
        <v>2691</v>
      </c>
      <c r="C21" s="42" t="s">
        <v>16</v>
      </c>
      <c r="D21" s="42" t="s">
        <v>57</v>
      </c>
      <c r="E21" s="42" t="s">
        <v>18</v>
      </c>
      <c r="F21" s="8"/>
      <c r="G21" s="17"/>
    </row>
    <row r="22" spans="1:9" ht="39.950000000000003" customHeight="1" x14ac:dyDescent="0.25">
      <c r="A22" s="32" t="s">
        <v>2363</v>
      </c>
      <c r="B22" s="42" t="s">
        <v>2364</v>
      </c>
      <c r="C22" s="32" t="s">
        <v>2385</v>
      </c>
      <c r="D22" s="32" t="s">
        <v>32</v>
      </c>
      <c r="E22" s="32" t="s">
        <v>2398</v>
      </c>
      <c r="F22" s="8"/>
      <c r="G22" s="17"/>
    </row>
    <row r="23" spans="1:9" s="38" customFormat="1" ht="39.950000000000003" customHeight="1" x14ac:dyDescent="0.25">
      <c r="A23" s="32" t="s">
        <v>2363</v>
      </c>
      <c r="B23" s="42" t="s">
        <v>2365</v>
      </c>
      <c r="C23" s="32" t="s">
        <v>2386</v>
      </c>
      <c r="D23" s="32" t="s">
        <v>32</v>
      </c>
      <c r="E23" s="32" t="s">
        <v>2399</v>
      </c>
      <c r="F23" s="8"/>
      <c r="G23" s="35"/>
    </row>
    <row r="24" spans="1:9" ht="39.950000000000003" customHeight="1" x14ac:dyDescent="0.25">
      <c r="A24" s="32" t="s">
        <v>2363</v>
      </c>
      <c r="B24" s="42" t="s">
        <v>2366</v>
      </c>
      <c r="C24" s="32" t="s">
        <v>2387</v>
      </c>
      <c r="D24" s="32" t="s">
        <v>32</v>
      </c>
      <c r="E24" s="32" t="s">
        <v>2400</v>
      </c>
      <c r="F24" s="8"/>
      <c r="G24" s="17"/>
    </row>
    <row r="25" spans="1:9" ht="39.950000000000003" customHeight="1" x14ac:dyDescent="0.25">
      <c r="A25" s="32" t="s">
        <v>2363</v>
      </c>
      <c r="B25" s="42" t="s">
        <v>2367</v>
      </c>
      <c r="C25" s="32" t="s">
        <v>687</v>
      </c>
      <c r="D25" s="32" t="s">
        <v>32</v>
      </c>
      <c r="E25" s="32" t="s">
        <v>2401</v>
      </c>
      <c r="F25" s="8"/>
      <c r="G25" s="17"/>
    </row>
    <row r="26" spans="1:9" ht="39.950000000000003" customHeight="1" x14ac:dyDescent="0.25">
      <c r="A26" s="32" t="s">
        <v>2363</v>
      </c>
      <c r="B26" s="42" t="s">
        <v>2368</v>
      </c>
      <c r="C26" s="32" t="s">
        <v>2388</v>
      </c>
      <c r="D26" s="32" t="s">
        <v>32</v>
      </c>
      <c r="E26" s="32" t="s">
        <v>2402</v>
      </c>
      <c r="F26" s="8"/>
      <c r="G26" s="17"/>
    </row>
    <row r="27" spans="1:9" ht="39.950000000000003" customHeight="1" x14ac:dyDescent="0.25">
      <c r="A27" s="32" t="s">
        <v>2363</v>
      </c>
      <c r="B27" s="42" t="s">
        <v>2369</v>
      </c>
      <c r="C27" s="32" t="s">
        <v>687</v>
      </c>
      <c r="D27" s="32" t="s">
        <v>32</v>
      </c>
      <c r="E27" s="32" t="s">
        <v>2403</v>
      </c>
      <c r="F27" s="8"/>
      <c r="G27" s="17"/>
    </row>
    <row r="28" spans="1:9" ht="39.950000000000003" customHeight="1" x14ac:dyDescent="0.25">
      <c r="A28" s="32" t="s">
        <v>2363</v>
      </c>
      <c r="B28" s="42" t="s">
        <v>2370</v>
      </c>
      <c r="C28" s="32" t="s">
        <v>2389</v>
      </c>
      <c r="D28" s="32" t="s">
        <v>32</v>
      </c>
      <c r="E28" s="32" t="s">
        <v>2404</v>
      </c>
      <c r="F28" s="8"/>
      <c r="G28" s="17"/>
    </row>
    <row r="29" spans="1:9" s="10" customFormat="1" ht="39.950000000000003" customHeight="1" x14ac:dyDescent="0.25">
      <c r="A29" s="32" t="s">
        <v>2363</v>
      </c>
      <c r="B29" s="42" t="s">
        <v>2371</v>
      </c>
      <c r="C29" s="32" t="s">
        <v>687</v>
      </c>
      <c r="D29" s="32" t="s">
        <v>32</v>
      </c>
      <c r="E29" s="32" t="s">
        <v>2405</v>
      </c>
      <c r="F29" s="11"/>
      <c r="G29" s="11"/>
      <c r="H29" s="11"/>
    </row>
    <row r="30" spans="1:9" ht="39.950000000000003" customHeight="1" x14ac:dyDescent="0.25">
      <c r="A30" s="32" t="s">
        <v>2363</v>
      </c>
      <c r="B30" s="42" t="s">
        <v>2372</v>
      </c>
      <c r="C30" s="32" t="s">
        <v>2390</v>
      </c>
      <c r="D30" s="32" t="s">
        <v>32</v>
      </c>
      <c r="E30" s="32" t="s">
        <v>2406</v>
      </c>
      <c r="F30" s="4"/>
    </row>
    <row r="31" spans="1:9" ht="39.950000000000003" customHeight="1" x14ac:dyDescent="0.25">
      <c r="A31" s="32" t="s">
        <v>2363</v>
      </c>
      <c r="B31" s="42" t="s">
        <v>2373</v>
      </c>
      <c r="C31" s="32" t="s">
        <v>2391</v>
      </c>
      <c r="D31" s="32" t="s">
        <v>32</v>
      </c>
      <c r="E31" s="32" t="s">
        <v>2407</v>
      </c>
    </row>
    <row r="32" spans="1:9" ht="39.950000000000003" customHeight="1" x14ac:dyDescent="0.25">
      <c r="A32" s="32" t="s">
        <v>2363</v>
      </c>
      <c r="B32" s="42" t="s">
        <v>2374</v>
      </c>
      <c r="C32" s="32" t="s">
        <v>687</v>
      </c>
      <c r="D32" s="32" t="s">
        <v>32</v>
      </c>
      <c r="E32" s="32" t="s">
        <v>2408</v>
      </c>
    </row>
    <row r="33" spans="1:8" ht="39.950000000000003" customHeight="1" x14ac:dyDescent="0.25">
      <c r="A33" s="32" t="s">
        <v>2363</v>
      </c>
      <c r="B33" s="42" t="s">
        <v>2375</v>
      </c>
      <c r="C33" s="32" t="s">
        <v>687</v>
      </c>
      <c r="D33" s="32" t="s">
        <v>32</v>
      </c>
      <c r="E33" s="32" t="s">
        <v>2409</v>
      </c>
    </row>
    <row r="34" spans="1:8" ht="39.950000000000003" customHeight="1" x14ac:dyDescent="0.25">
      <c r="A34" s="32" t="s">
        <v>2363</v>
      </c>
      <c r="B34" s="42" t="s">
        <v>2376</v>
      </c>
      <c r="C34" s="32" t="s">
        <v>2392</v>
      </c>
      <c r="D34" s="32" t="s">
        <v>32</v>
      </c>
      <c r="E34" s="32" t="s">
        <v>2410</v>
      </c>
    </row>
    <row r="35" spans="1:8" ht="39.950000000000003" customHeight="1" x14ac:dyDescent="0.25">
      <c r="A35" s="32" t="s">
        <v>2363</v>
      </c>
      <c r="B35" s="42" t="s">
        <v>2377</v>
      </c>
      <c r="C35" s="32" t="s">
        <v>687</v>
      </c>
      <c r="D35" s="32" t="s">
        <v>140</v>
      </c>
      <c r="E35" s="32" t="s">
        <v>2411</v>
      </c>
    </row>
    <row r="36" spans="1:8" ht="39.950000000000003" customHeight="1" x14ac:dyDescent="0.25">
      <c r="A36" s="32" t="s">
        <v>2363</v>
      </c>
      <c r="B36" s="42" t="s">
        <v>2378</v>
      </c>
      <c r="C36" s="32" t="s">
        <v>2393</v>
      </c>
      <c r="D36" s="32" t="s">
        <v>140</v>
      </c>
      <c r="E36" s="32" t="s">
        <v>2412</v>
      </c>
      <c r="F36" s="4"/>
    </row>
    <row r="37" spans="1:8" ht="39.950000000000003" customHeight="1" x14ac:dyDescent="0.25">
      <c r="A37" s="32" t="s">
        <v>2363</v>
      </c>
      <c r="B37" s="42" t="s">
        <v>2379</v>
      </c>
      <c r="C37" s="32" t="s">
        <v>687</v>
      </c>
      <c r="D37" s="32" t="s">
        <v>140</v>
      </c>
      <c r="E37" s="32" t="s">
        <v>2413</v>
      </c>
      <c r="F37" s="4"/>
    </row>
    <row r="38" spans="1:8" s="20" customFormat="1" ht="39.950000000000003" customHeight="1" x14ac:dyDescent="0.25">
      <c r="A38" s="32" t="s">
        <v>2363</v>
      </c>
      <c r="B38" s="42" t="s">
        <v>2380</v>
      </c>
      <c r="C38" s="32" t="s">
        <v>687</v>
      </c>
      <c r="D38" s="32" t="s">
        <v>140</v>
      </c>
      <c r="E38" s="32" t="s">
        <v>2414</v>
      </c>
      <c r="F38" s="21"/>
      <c r="G38" s="21"/>
      <c r="H38" s="21"/>
    </row>
    <row r="39" spans="1:8" s="20" customFormat="1" ht="39.950000000000003" customHeight="1" x14ac:dyDescent="0.25">
      <c r="A39" s="32" t="s">
        <v>2363</v>
      </c>
      <c r="B39" s="42" t="s">
        <v>2381</v>
      </c>
      <c r="C39" s="32" t="s">
        <v>2394</v>
      </c>
      <c r="D39" s="32" t="s">
        <v>140</v>
      </c>
      <c r="E39" s="32" t="s">
        <v>2415</v>
      </c>
      <c r="F39" s="21"/>
      <c r="G39" s="21"/>
      <c r="H39" s="21"/>
    </row>
    <row r="40" spans="1:8" s="20" customFormat="1" ht="39.950000000000003" customHeight="1" x14ac:dyDescent="0.25">
      <c r="A40" s="32" t="s">
        <v>2363</v>
      </c>
      <c r="B40" s="42" t="s">
        <v>2382</v>
      </c>
      <c r="C40" s="32" t="s">
        <v>2395</v>
      </c>
      <c r="D40" s="32" t="s">
        <v>45</v>
      </c>
      <c r="E40" s="32" t="s">
        <v>2416</v>
      </c>
      <c r="F40" s="21"/>
      <c r="G40" s="21"/>
      <c r="H40" s="21"/>
    </row>
    <row r="41" spans="1:8" s="20" customFormat="1" ht="39.950000000000003" customHeight="1" x14ac:dyDescent="0.25">
      <c r="A41" s="32" t="s">
        <v>2363</v>
      </c>
      <c r="B41" s="42" t="s">
        <v>2383</v>
      </c>
      <c r="C41" s="32" t="s">
        <v>2396</v>
      </c>
      <c r="D41" s="32" t="s">
        <v>45</v>
      </c>
      <c r="E41" s="32" t="s">
        <v>2417</v>
      </c>
      <c r="F41" s="21"/>
      <c r="G41" s="21"/>
      <c r="H41" s="21"/>
    </row>
    <row r="42" spans="1:8" s="20" customFormat="1" ht="39.950000000000003" customHeight="1" x14ac:dyDescent="0.25">
      <c r="A42" s="32" t="s">
        <v>2363</v>
      </c>
      <c r="B42" s="42" t="s">
        <v>2384</v>
      </c>
      <c r="C42" s="32" t="s">
        <v>2397</v>
      </c>
      <c r="D42" s="32" t="s">
        <v>453</v>
      </c>
      <c r="E42" s="32" t="s">
        <v>2418</v>
      </c>
      <c r="F42" s="21"/>
      <c r="G42" s="21"/>
      <c r="H42" s="21"/>
    </row>
    <row r="43" spans="1:8" s="20" customFormat="1" ht="12" x14ac:dyDescent="0.25">
      <c r="A43" s="46" t="s">
        <v>24</v>
      </c>
      <c r="B43" s="46">
        <f>SUBTOTAL(103,TabelaUMI2.1[Številka projekta])</f>
        <v>21</v>
      </c>
      <c r="C43" s="27"/>
      <c r="D43" s="27"/>
      <c r="E43" s="43"/>
      <c r="F43" s="21"/>
      <c r="G43" s="21"/>
      <c r="H43" s="21"/>
    </row>
    <row r="44" spans="1:8" s="20" customFormat="1" ht="12" x14ac:dyDescent="0.25">
      <c r="A44" s="46"/>
      <c r="B44" s="43"/>
      <c r="C44" s="27"/>
      <c r="D44" s="27"/>
      <c r="E44" s="43"/>
      <c r="F44" s="21"/>
      <c r="G44" s="21"/>
      <c r="H44" s="21"/>
    </row>
    <row r="45" spans="1:8" ht="13.5" thickBot="1" x14ac:dyDescent="0.3">
      <c r="A45" s="59" t="s">
        <v>15</v>
      </c>
      <c r="B45" s="59"/>
      <c r="C45" s="59"/>
      <c r="D45" s="10"/>
      <c r="E45" s="4"/>
      <c r="F45" s="22"/>
      <c r="G45" s="23"/>
      <c r="H45" s="23"/>
    </row>
    <row r="46" spans="1:8" ht="13.5" thickBot="1" x14ac:dyDescent="0.3">
      <c r="A46" s="66" t="s">
        <v>16</v>
      </c>
      <c r="B46" s="67" t="s">
        <v>17</v>
      </c>
      <c r="C46" s="67" t="s">
        <v>18</v>
      </c>
      <c r="D46" s="94" t="s">
        <v>2694</v>
      </c>
      <c r="F46" s="22"/>
      <c r="G46" s="23"/>
      <c r="H46" s="23"/>
    </row>
    <row r="47" spans="1:8" x14ac:dyDescent="0.25">
      <c r="A47" s="45"/>
      <c r="B47" s="42"/>
      <c r="C47" s="32"/>
      <c r="D47" s="87"/>
      <c r="F47" s="22"/>
      <c r="G47" s="23"/>
      <c r="H47" s="23"/>
    </row>
    <row r="48" spans="1:8" x14ac:dyDescent="0.25">
      <c r="A48" s="45"/>
      <c r="B48" s="42"/>
      <c r="C48" s="32"/>
      <c r="D48" s="87"/>
      <c r="F48" s="22"/>
      <c r="G48" s="23"/>
      <c r="H48" s="23"/>
    </row>
    <row r="49" spans="1:8" x14ac:dyDescent="0.25">
      <c r="A49" s="45"/>
      <c r="B49" s="42"/>
      <c r="C49" s="32"/>
      <c r="D49" s="87"/>
      <c r="F49" s="22"/>
      <c r="G49" s="23"/>
      <c r="H49" s="23"/>
    </row>
    <row r="50" spans="1:8" x14ac:dyDescent="0.25">
      <c r="A50" s="33" t="s">
        <v>24</v>
      </c>
      <c r="B50" s="44">
        <f>SUBTOTAL(109,TabelaUMI2.2[Strani])</f>
        <v>0</v>
      </c>
      <c r="C50" s="44">
        <f>SUBTOTAL(103,TabelaUMI2.2[Naslov])</f>
        <v>0</v>
      </c>
      <c r="D50" s="86"/>
      <c r="F50" s="22"/>
      <c r="G50" s="23"/>
      <c r="H50" s="23"/>
    </row>
    <row r="51" spans="1:8" x14ac:dyDescent="0.25">
      <c r="A51" s="4"/>
      <c r="B51" s="4"/>
      <c r="C51" s="18"/>
      <c r="D51" s="4"/>
      <c r="E51" s="4"/>
      <c r="F51" s="22"/>
      <c r="G51" s="23"/>
      <c r="H51" s="23"/>
    </row>
    <row r="52" spans="1:8" ht="13.5" thickBot="1" x14ac:dyDescent="0.3">
      <c r="A52" s="59" t="s">
        <v>19</v>
      </c>
      <c r="B52" s="59"/>
      <c r="C52" s="59"/>
      <c r="D52" s="21"/>
      <c r="E52" s="21"/>
      <c r="F52" s="22"/>
      <c r="G52" s="23"/>
      <c r="H52" s="23"/>
    </row>
    <row r="53" spans="1:8" ht="13.5" thickBot="1" x14ac:dyDescent="0.3">
      <c r="A53" s="69" t="s">
        <v>16</v>
      </c>
      <c r="B53" s="70" t="s">
        <v>17</v>
      </c>
      <c r="C53" s="70" t="s">
        <v>18</v>
      </c>
      <c r="D53" s="95" t="s">
        <v>2694</v>
      </c>
      <c r="E53" s="21"/>
      <c r="F53" s="5"/>
    </row>
    <row r="54" spans="1:8" ht="24" x14ac:dyDescent="0.25">
      <c r="A54" s="5"/>
      <c r="B54" s="37"/>
      <c r="C54" s="8" t="s">
        <v>2419</v>
      </c>
      <c r="D54" s="90"/>
      <c r="E54" s="21"/>
      <c r="F54" s="16"/>
    </row>
    <row r="55" spans="1:8" x14ac:dyDescent="0.25">
      <c r="A55" s="5"/>
      <c r="B55" s="37"/>
      <c r="C55" s="8"/>
      <c r="D55" s="90"/>
      <c r="E55" s="21"/>
    </row>
    <row r="56" spans="1:8" x14ac:dyDescent="0.25">
      <c r="A56" s="5"/>
      <c r="B56" s="37"/>
      <c r="C56" s="8"/>
      <c r="D56" s="90"/>
      <c r="E56" s="21"/>
    </row>
    <row r="57" spans="1:8" x14ac:dyDescent="0.2">
      <c r="A57" s="25" t="s">
        <v>24</v>
      </c>
      <c r="B57" s="43">
        <f>SUBTOTAL(109,TabelaUMI2.3[Strani])</f>
        <v>0</v>
      </c>
      <c r="C57" s="43">
        <f>SUBTOTAL(103,TabelaUMI2.3[Naslov])</f>
        <v>1</v>
      </c>
      <c r="D57" s="89"/>
      <c r="E57" s="21"/>
    </row>
    <row r="58" spans="1:8" x14ac:dyDescent="0.25">
      <c r="A58" s="19"/>
      <c r="B58" s="20"/>
      <c r="C58" s="19"/>
      <c r="D58" s="21"/>
      <c r="E58" s="21"/>
    </row>
    <row r="59" spans="1:8" x14ac:dyDescent="0.25">
      <c r="A59" s="10" t="s">
        <v>59</v>
      </c>
      <c r="B59" s="20"/>
      <c r="C59" s="19"/>
      <c r="D59" s="21"/>
      <c r="E59" s="21"/>
    </row>
    <row r="60" spans="1:8" ht="13.5" thickBot="1" x14ac:dyDescent="0.3">
      <c r="A60" s="59" t="s">
        <v>60</v>
      </c>
      <c r="B60" s="59"/>
      <c r="C60" s="59"/>
      <c r="D60" s="22"/>
      <c r="E60" s="22"/>
      <c r="F60" s="16"/>
    </row>
    <row r="61" spans="1:8" ht="13.5" thickBot="1" x14ac:dyDescent="0.3">
      <c r="A61" s="66" t="s">
        <v>16</v>
      </c>
      <c r="B61" s="67" t="s">
        <v>17</v>
      </c>
      <c r="C61" s="67" t="s">
        <v>18</v>
      </c>
      <c r="D61" s="94" t="s">
        <v>2694</v>
      </c>
      <c r="E61" s="22"/>
      <c r="F61" s="16"/>
    </row>
    <row r="62" spans="1:8" x14ac:dyDescent="0.25">
      <c r="A62" s="45"/>
      <c r="B62" s="42"/>
      <c r="C62" s="32"/>
      <c r="D62" s="90"/>
      <c r="E62" s="22"/>
    </row>
    <row r="63" spans="1:8" x14ac:dyDescent="0.25">
      <c r="A63" s="45"/>
      <c r="B63" s="42"/>
      <c r="C63" s="32"/>
      <c r="D63" s="90"/>
      <c r="E63" s="22"/>
    </row>
    <row r="64" spans="1:8" x14ac:dyDescent="0.25">
      <c r="A64" s="45"/>
      <c r="B64" s="42"/>
      <c r="C64" s="32"/>
      <c r="D64" s="90"/>
      <c r="E64" s="22"/>
    </row>
    <row r="65" spans="1:6" x14ac:dyDescent="0.2">
      <c r="A65" s="25" t="s">
        <v>24</v>
      </c>
      <c r="B65" s="43">
        <f>SUBTOTAL(109,TabelaUMI3.1[Strani])</f>
        <v>0</v>
      </c>
      <c r="C65" s="43">
        <f>SUBTOTAL(103,TabelaUMI3.1[Naslov])</f>
        <v>0</v>
      </c>
      <c r="D65" s="89"/>
      <c r="E65" s="22"/>
    </row>
    <row r="66" spans="1:6" x14ac:dyDescent="0.25">
      <c r="A66" s="25"/>
      <c r="B66" s="25"/>
      <c r="C66" s="26"/>
      <c r="D66" s="22"/>
      <c r="E66" s="22"/>
    </row>
    <row r="67" spans="1:6" ht="13.5" thickBot="1" x14ac:dyDescent="0.3">
      <c r="A67" s="58" t="s">
        <v>324</v>
      </c>
      <c r="B67" s="58"/>
      <c r="C67" s="58"/>
      <c r="D67" s="58"/>
      <c r="E67" s="5"/>
      <c r="F67" s="5"/>
    </row>
    <row r="68" spans="1:6" ht="13.5" thickBot="1" x14ac:dyDescent="0.3">
      <c r="A68" s="66" t="s">
        <v>16</v>
      </c>
      <c r="B68" s="67" t="s">
        <v>17</v>
      </c>
      <c r="C68" s="67" t="s">
        <v>18</v>
      </c>
      <c r="D68" s="94" t="s">
        <v>2694</v>
      </c>
      <c r="E68" s="16"/>
    </row>
    <row r="69" spans="1:6" x14ac:dyDescent="0.25">
      <c r="A69" s="45"/>
      <c r="B69" s="42"/>
      <c r="C69" s="32"/>
      <c r="D69" s="90"/>
      <c r="E69" s="16"/>
    </row>
    <row r="70" spans="1:6" x14ac:dyDescent="0.25">
      <c r="A70" s="45"/>
      <c r="B70" s="42"/>
      <c r="C70" s="32"/>
      <c r="D70" s="90"/>
      <c r="E70" s="16"/>
    </row>
    <row r="71" spans="1:6" x14ac:dyDescent="0.25">
      <c r="A71" s="45"/>
      <c r="B71" s="42"/>
      <c r="C71" s="32"/>
      <c r="D71" s="90"/>
      <c r="E71" s="16"/>
    </row>
    <row r="72" spans="1:6" x14ac:dyDescent="0.2">
      <c r="A72" s="25" t="s">
        <v>24</v>
      </c>
      <c r="B72" s="43">
        <f>SUBTOTAL(109,TabelaUMI3.2[Strani])</f>
        <v>0</v>
      </c>
      <c r="C72" s="43">
        <f>SUBTOTAL(103,TabelaUMI3.2[Naslov])</f>
        <v>0</v>
      </c>
      <c r="D72" s="89"/>
      <c r="E72" s="16"/>
    </row>
    <row r="73" spans="1:6" x14ac:dyDescent="0.25">
      <c r="A73" s="4"/>
      <c r="B73" s="4"/>
      <c r="C73" s="8"/>
      <c r="D73" s="5"/>
      <c r="E73" s="5"/>
    </row>
    <row r="74" spans="1:6" ht="13.5" thickBot="1" x14ac:dyDescent="0.3">
      <c r="A74" s="60" t="s">
        <v>215</v>
      </c>
      <c r="B74" s="60"/>
      <c r="C74" s="60"/>
      <c r="D74" s="60"/>
      <c r="E74" s="60"/>
    </row>
    <row r="75" spans="1:6" ht="13.5" thickBot="1" x14ac:dyDescent="0.3">
      <c r="A75" s="67" t="s">
        <v>22</v>
      </c>
      <c r="B75" s="67" t="s">
        <v>65</v>
      </c>
      <c r="C75" s="66" t="s">
        <v>2797</v>
      </c>
      <c r="D75" s="93" t="s">
        <v>2694</v>
      </c>
    </row>
    <row r="76" spans="1:6" ht="15" x14ac:dyDescent="0.25">
      <c r="A76" s="45"/>
      <c r="B76" s="100" t="s">
        <v>2420</v>
      </c>
      <c r="C76" t="s">
        <v>5866</v>
      </c>
      <c r="D76" s="90"/>
    </row>
    <row r="77" spans="1:6" ht="15" x14ac:dyDescent="0.25">
      <c r="A77" s="45"/>
      <c r="B77" s="100" t="s">
        <v>2421</v>
      </c>
      <c r="C77" t="s">
        <v>5867</v>
      </c>
      <c r="D77" s="90"/>
    </row>
    <row r="78" spans="1:6" ht="15" x14ac:dyDescent="0.25">
      <c r="A78" s="45"/>
      <c r="B78" s="100" t="s">
        <v>2422</v>
      </c>
      <c r="C78" t="s">
        <v>5868</v>
      </c>
      <c r="D78" s="90"/>
    </row>
    <row r="79" spans="1:6" ht="15" x14ac:dyDescent="0.25">
      <c r="A79" s="45"/>
      <c r="B79" s="100" t="s">
        <v>2423</v>
      </c>
      <c r="C79" t="s">
        <v>5869</v>
      </c>
      <c r="D79" s="90"/>
    </row>
    <row r="80" spans="1:6" ht="15" x14ac:dyDescent="0.25">
      <c r="A80" s="45"/>
      <c r="B80" s="100" t="s">
        <v>2423</v>
      </c>
      <c r="C80" t="s">
        <v>5869</v>
      </c>
      <c r="D80" s="90"/>
    </row>
    <row r="81" spans="1:6" ht="24" x14ac:dyDescent="0.2">
      <c r="A81" s="45"/>
      <c r="B81" s="100" t="s">
        <v>5783</v>
      </c>
      <c r="C81" s="295" t="s">
        <v>5870</v>
      </c>
      <c r="D81" s="90"/>
    </row>
    <row r="82" spans="1:6" x14ac:dyDescent="0.25">
      <c r="A82" s="45"/>
      <c r="B82" s="100" t="s">
        <v>2420</v>
      </c>
      <c r="C82" s="32" t="s">
        <v>5866</v>
      </c>
      <c r="D82" s="90"/>
    </row>
    <row r="83" spans="1:6" x14ac:dyDescent="0.2">
      <c r="A83" s="30" t="s">
        <v>24</v>
      </c>
      <c r="B83" s="30">
        <f>SUBTOTAL(103,TabelaUMI4[TDT])</f>
        <v>7</v>
      </c>
      <c r="C83" s="30"/>
      <c r="D83" s="92"/>
    </row>
    <row r="85" spans="1:6" x14ac:dyDescent="0.25">
      <c r="A85" s="60" t="s">
        <v>5784</v>
      </c>
    </row>
    <row r="86" spans="1:6" ht="36.75" customHeight="1" thickBot="1" x14ac:dyDescent="0.3">
      <c r="A86" s="325" t="s">
        <v>5776</v>
      </c>
      <c r="B86" s="325"/>
      <c r="C86" s="325"/>
      <c r="D86" s="325"/>
      <c r="E86" s="325"/>
      <c r="F86" s="325"/>
    </row>
    <row r="87" spans="1:6" ht="13.5" thickBot="1" x14ac:dyDescent="0.3">
      <c r="A87" s="292" t="s">
        <v>22</v>
      </c>
      <c r="B87" s="292" t="s">
        <v>5774</v>
      </c>
      <c r="C87" s="291" t="s">
        <v>5775</v>
      </c>
      <c r="D87" s="293"/>
    </row>
    <row r="88" spans="1:6" ht="36" x14ac:dyDescent="0.2">
      <c r="A88" s="42"/>
      <c r="B88" s="295" t="s">
        <v>5777</v>
      </c>
      <c r="C88" s="295" t="s">
        <v>5778</v>
      </c>
      <c r="D88" s="295"/>
    </row>
    <row r="89" spans="1:6" ht="36" x14ac:dyDescent="0.2">
      <c r="A89" s="294"/>
      <c r="B89" s="296" t="s">
        <v>5779</v>
      </c>
      <c r="C89" s="296" t="s">
        <v>5780</v>
      </c>
      <c r="D89" s="296"/>
    </row>
    <row r="90" spans="1:6" ht="15" x14ac:dyDescent="0.2">
      <c r="A90" s="42"/>
      <c r="B90" s="295" t="s">
        <v>5781</v>
      </c>
      <c r="C90" s="295" t="s">
        <v>5782</v>
      </c>
      <c r="D90" s="295"/>
      <c r="E90" s="290"/>
      <c r="F90" s="290"/>
    </row>
    <row r="91" spans="1:6" x14ac:dyDescent="0.2">
      <c r="B91" s="297"/>
      <c r="C91" s="297"/>
      <c r="D91" s="297"/>
    </row>
  </sheetData>
  <mergeCells count="17">
    <mergeCell ref="A86:F86"/>
    <mergeCell ref="C1:E1"/>
    <mergeCell ref="A2:B2"/>
    <mergeCell ref="C2:E2"/>
    <mergeCell ref="A3:B3"/>
    <mergeCell ref="A4:B4"/>
    <mergeCell ref="G19:H19"/>
    <mergeCell ref="A18:B18"/>
    <mergeCell ref="A19:B19"/>
    <mergeCell ref="C3:F3"/>
    <mergeCell ref="A6:B6"/>
    <mergeCell ref="A7:B7"/>
    <mergeCell ref="A8:B8"/>
    <mergeCell ref="A10:C10"/>
    <mergeCell ref="C11:E11"/>
    <mergeCell ref="G12:H12"/>
    <mergeCell ref="A5:B5"/>
  </mergeCells>
  <dataValidations count="7">
    <dataValidation allowBlank="1" showInputMessage="1" showErrorMessage="1" promptTitle="Vnesi oznako" prompt="Vnesi oznako Evropskega, mednarodnega ali Slovenskega TC, SC ali WG" sqref="B76:B82" xr:uid="{1628F8E9-23F5-4B6E-B802-568EE49D8D8F}"/>
    <dataValidation allowBlank="1" showInputMessage="1" showErrorMessage="1" promptTitle="Vnesi ime " prompt="Vpiši ime in priimek strokovnjaka oziroma TS" sqref="A76:A82" xr:uid="{AFE3A666-8BDB-4680-AC6C-04C2A4F42CAD}"/>
    <dataValidation type="list" allowBlank="1" showInputMessage="1" promptTitle="Izberi iz seznama" prompt="Iz spodnjega seznama izberi tujo organizacijo kateri pripada TDT" sqref="A14:A15" xr:uid="{7EC325D1-11F8-4B16-9C61-24C1D95C7AB3}">
      <formula1>Organizacije</formula1>
    </dataValidation>
    <dataValidation type="list" allowBlank="1" showInputMessage="1" showErrorMessage="1" promptTitle="Izberi iz seznama" prompt="Izberi trenutni status članstva znortaj tujega TDT" sqref="D14:D15" xr:uid="{7E169E50-CDEC-4AE0-9208-32E3504A78A4}">
      <formula1>Status</formula1>
    </dataValidation>
    <dataValidation allowBlank="1" showInputMessage="1" promptTitle="Vnesi datum" prompt="Vnesi datum zadnje spremembe statusa članstva TDT" sqref="E14:E15" xr:uid="{67F87B89-F1EF-41B1-B738-F8F3B98A78A6}"/>
    <dataValidation allowBlank="1" showInputMessage="1" showErrorMessage="1" promptTitle="Vnesi naslov tujega TDT" prompt="Vnesi originalni naslov tujega TDT" sqref="C14:C15" xr:uid="{19406EBA-6E2D-4540-8CBF-4AA495B221F8}"/>
    <dataValidation allowBlank="1" showInputMessage="1" showErrorMessage="1" promptTitle="Vnesi ime TDT" prompt="Vnesi celotno ime tujega TDT" sqref="C81:C82" xr:uid="{BE983D7D-AFB0-4196-9CD3-93735B1E8046}"/>
  </dataValidations>
  <pageMargins left="0.25" right="0.25" top="0.25" bottom="0.25" header="0.5" footer="0.5"/>
  <pageSetup paperSize="9" orientation="landscape" r:id="rId1"/>
  <headerFooter alignWithMargins="0">
    <oddFooter>&amp;L&amp;C&amp;R</oddFooter>
  </headerFooter>
  <drawing r:id="rId2"/>
  <tableParts count="7">
    <tablePart r:id="rId3"/>
    <tablePart r:id="rId4"/>
    <tablePart r:id="rId5"/>
    <tablePart r:id="rId6"/>
    <tablePart r:id="rId7"/>
    <tablePart r:id="rId8"/>
    <tablePart r:id="rId9"/>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DB802-1BAD-4C4A-8DA6-1166BF5C7E55}">
  <sheetPr>
    <outlinePr summaryBelow="0" summaryRight="0"/>
  </sheetPr>
  <dimension ref="A1:M70"/>
  <sheetViews>
    <sheetView showGridLines="0" zoomScaleNormal="100" workbookViewId="0">
      <pane ySplit="1" topLeftCell="A14" activePane="bottomLeft" state="frozenSplit"/>
      <selection activeCell="A31" sqref="A31"/>
      <selection pane="bottomLeft" activeCell="B30" sqref="B30"/>
    </sheetView>
  </sheetViews>
  <sheetFormatPr defaultColWidth="9.140625" defaultRowHeight="12.75" x14ac:dyDescent="0.25"/>
  <cols>
    <col min="1" max="1" width="23.140625" style="3" customWidth="1"/>
    <col min="2" max="2" width="18.28515625" style="3" customWidth="1"/>
    <col min="3" max="3" width="38.7109375" style="3" customWidth="1"/>
    <col min="4" max="4" width="14.140625" style="3" bestFit="1" customWidth="1"/>
    <col min="5" max="5" width="43.7109375" style="3" customWidth="1"/>
    <col min="6" max="8" width="11.5703125" style="3" customWidth="1"/>
    <col min="9" max="9" width="3.5703125" style="3" customWidth="1"/>
    <col min="10" max="16384" width="9.140625" style="3"/>
  </cols>
  <sheetData>
    <row r="1" spans="1:13" ht="18.75" customHeight="1" x14ac:dyDescent="0.25">
      <c r="A1" s="1"/>
      <c r="B1" s="2"/>
      <c r="C1" s="306" t="s">
        <v>0</v>
      </c>
      <c r="D1" s="306"/>
      <c r="E1" s="306"/>
      <c r="F1" s="2"/>
      <c r="G1" s="1"/>
      <c r="H1" s="1"/>
    </row>
    <row r="2" spans="1:13" ht="13.5" customHeight="1" x14ac:dyDescent="0.25">
      <c r="A2" s="303" t="s">
        <v>1</v>
      </c>
      <c r="B2" s="303"/>
      <c r="C2" s="307" t="s">
        <v>2424</v>
      </c>
      <c r="D2" s="307"/>
      <c r="E2" s="307"/>
      <c r="F2" s="1"/>
      <c r="G2" s="1"/>
      <c r="H2" s="1"/>
    </row>
    <row r="3" spans="1:13" x14ac:dyDescent="0.25">
      <c r="A3" s="303" t="s">
        <v>2</v>
      </c>
      <c r="B3" s="303"/>
      <c r="C3" s="5" t="s">
        <v>327</v>
      </c>
      <c r="D3" s="5"/>
      <c r="E3" s="5"/>
      <c r="F3" s="5"/>
      <c r="G3" s="1"/>
      <c r="H3" s="1"/>
    </row>
    <row r="4" spans="1:13" x14ac:dyDescent="0.25">
      <c r="A4" s="303" t="s">
        <v>3</v>
      </c>
      <c r="B4" s="303"/>
      <c r="C4" s="5" t="s">
        <v>2425</v>
      </c>
      <c r="D4" s="5"/>
      <c r="E4" s="5"/>
      <c r="F4" s="5"/>
      <c r="G4" s="1"/>
      <c r="H4" s="1"/>
      <c r="J4" s="36"/>
      <c r="K4" s="10"/>
      <c r="L4" s="10"/>
      <c r="M4" s="10"/>
    </row>
    <row r="5" spans="1:13" x14ac:dyDescent="0.25">
      <c r="A5" s="303" t="s">
        <v>4</v>
      </c>
      <c r="B5" s="303"/>
      <c r="C5" s="6">
        <v>4</v>
      </c>
      <c r="D5" s="5"/>
      <c r="E5" s="5"/>
      <c r="F5" s="5"/>
      <c r="G5" s="1"/>
      <c r="H5" s="1"/>
      <c r="J5" s="36"/>
    </row>
    <row r="6" spans="1:13" x14ac:dyDescent="0.25">
      <c r="A6" s="303" t="s">
        <v>5</v>
      </c>
      <c r="B6" s="303"/>
      <c r="C6" s="6">
        <v>7</v>
      </c>
      <c r="D6" s="5"/>
      <c r="E6" s="5"/>
      <c r="F6" s="5"/>
      <c r="G6" s="1"/>
      <c r="H6" s="1"/>
    </row>
    <row r="7" spans="1:13" x14ac:dyDescent="0.25">
      <c r="A7" s="304" t="s">
        <v>62</v>
      </c>
      <c r="B7" s="304"/>
      <c r="C7" s="6">
        <v>1</v>
      </c>
      <c r="D7" s="5"/>
      <c r="E7" s="5"/>
      <c r="F7" s="5"/>
      <c r="G7" s="1"/>
      <c r="H7" s="1"/>
    </row>
    <row r="8" spans="1:13" x14ac:dyDescent="0.25">
      <c r="A8" s="304" t="s">
        <v>23</v>
      </c>
      <c r="B8" s="304"/>
      <c r="C8" s="6"/>
      <c r="D8" s="5"/>
      <c r="E8" s="5"/>
      <c r="F8" s="5"/>
      <c r="G8" s="1"/>
      <c r="H8" s="1"/>
    </row>
    <row r="9" spans="1:13" x14ac:dyDescent="0.25">
      <c r="A9" s="4"/>
      <c r="B9" s="4"/>
      <c r="C9" s="6"/>
      <c r="D9" s="5"/>
      <c r="E9" s="5"/>
      <c r="F9" s="5"/>
      <c r="G9" s="1"/>
      <c r="H9" s="1"/>
    </row>
    <row r="10" spans="1:13" x14ac:dyDescent="0.25">
      <c r="A10" s="305" t="s">
        <v>6</v>
      </c>
      <c r="B10" s="305"/>
      <c r="C10" s="305"/>
      <c r="D10" s="41"/>
      <c r="E10" s="41"/>
      <c r="F10" s="41"/>
      <c r="G10" s="1"/>
      <c r="H10" s="1"/>
    </row>
    <row r="11" spans="1:13" s="10" customFormat="1" ht="27.75" customHeight="1" x14ac:dyDescent="0.25">
      <c r="A11" s="7" t="s">
        <v>7</v>
      </c>
      <c r="B11" s="7"/>
      <c r="C11" s="301" t="s">
        <v>2426</v>
      </c>
      <c r="D11" s="301"/>
      <c r="E11" s="301"/>
      <c r="F11" s="7"/>
      <c r="G11" s="9"/>
      <c r="H11" s="9"/>
    </row>
    <row r="12" spans="1:13" ht="12.75" customHeight="1" x14ac:dyDescent="0.25">
      <c r="A12" s="65" t="s">
        <v>8</v>
      </c>
      <c r="B12" s="24"/>
      <c r="C12" s="24"/>
      <c r="D12" s="24"/>
      <c r="E12" s="24"/>
      <c r="F12" s="24"/>
      <c r="G12" s="299"/>
      <c r="H12" s="299"/>
    </row>
    <row r="13" spans="1:13" s="10" customFormat="1" ht="24" x14ac:dyDescent="0.25">
      <c r="A13" s="79" t="s">
        <v>9</v>
      </c>
      <c r="B13" s="64" t="s">
        <v>63</v>
      </c>
      <c r="C13" s="79" t="s">
        <v>64</v>
      </c>
      <c r="D13" s="68" t="s">
        <v>10</v>
      </c>
      <c r="E13" s="83" t="s">
        <v>30</v>
      </c>
      <c r="F13" s="11"/>
    </row>
    <row r="14" spans="1:13" x14ac:dyDescent="0.25">
      <c r="A14" s="80" t="s">
        <v>26</v>
      </c>
      <c r="B14" s="78" t="s">
        <v>2427</v>
      </c>
      <c r="C14" s="62" t="s">
        <v>2428</v>
      </c>
      <c r="D14" s="49" t="s">
        <v>39</v>
      </c>
      <c r="E14" s="84">
        <v>38265</v>
      </c>
      <c r="F14" s="12"/>
    </row>
    <row r="15" spans="1:13" x14ac:dyDescent="0.25">
      <c r="A15" s="80" t="s">
        <v>26</v>
      </c>
      <c r="B15" s="73" t="s">
        <v>2429</v>
      </c>
      <c r="C15" s="62" t="s">
        <v>2428</v>
      </c>
      <c r="D15" s="49" t="s">
        <v>39</v>
      </c>
      <c r="E15" s="84">
        <v>38265</v>
      </c>
      <c r="F15" s="12"/>
    </row>
    <row r="16" spans="1:13" x14ac:dyDescent="0.25">
      <c r="A16" s="80" t="s">
        <v>27</v>
      </c>
      <c r="B16" s="73" t="s">
        <v>2430</v>
      </c>
      <c r="C16" s="62" t="s">
        <v>2428</v>
      </c>
      <c r="D16" s="49" t="s">
        <v>39</v>
      </c>
      <c r="E16" s="84">
        <v>42356</v>
      </c>
      <c r="F16" s="14"/>
    </row>
    <row r="17" spans="1:9" x14ac:dyDescent="0.25">
      <c r="A17" s="81" t="s">
        <v>24</v>
      </c>
      <c r="B17" s="82">
        <f>SUBTOTAL(103,TabelaTPD1[Oznaka tujega TC, SC])</f>
        <v>3</v>
      </c>
      <c r="C17" s="52"/>
      <c r="D17" s="52"/>
      <c r="E17" s="85"/>
      <c r="F17" s="14"/>
    </row>
    <row r="18" spans="1:9" x14ac:dyDescent="0.25">
      <c r="A18" s="50"/>
      <c r="B18" s="51"/>
      <c r="C18" s="52"/>
      <c r="D18" s="52"/>
      <c r="E18" s="53"/>
      <c r="F18" s="24"/>
      <c r="G18" s="299"/>
      <c r="H18" s="299"/>
    </row>
    <row r="19" spans="1:9" s="10" customFormat="1" x14ac:dyDescent="0.25">
      <c r="A19" s="300" t="s">
        <v>58</v>
      </c>
      <c r="B19" s="300"/>
      <c r="C19" s="40"/>
      <c r="D19" s="40"/>
      <c r="E19" s="40"/>
      <c r="G19" s="15"/>
      <c r="H19" s="15"/>
      <c r="I19" s="15"/>
    </row>
    <row r="20" spans="1:9" x14ac:dyDescent="0.25">
      <c r="A20" s="302" t="s">
        <v>11</v>
      </c>
      <c r="B20" s="302"/>
      <c r="C20" s="7"/>
      <c r="D20" s="7"/>
      <c r="E20" s="7"/>
      <c r="F20" s="8"/>
      <c r="G20" s="17"/>
    </row>
    <row r="21" spans="1:9" x14ac:dyDescent="0.25">
      <c r="A21" s="39" t="s">
        <v>5155</v>
      </c>
      <c r="B21" s="39"/>
      <c r="C21" s="39"/>
      <c r="D21" s="39"/>
      <c r="E21" s="39"/>
      <c r="F21" s="8"/>
      <c r="G21" s="17"/>
    </row>
    <row r="22" spans="1:9" s="38" customFormat="1" x14ac:dyDescent="0.25">
      <c r="A22" s="42" t="s">
        <v>2690</v>
      </c>
      <c r="B22" s="42" t="s">
        <v>2691</v>
      </c>
      <c r="C22" s="42" t="s">
        <v>16</v>
      </c>
      <c r="D22" s="42" t="s">
        <v>57</v>
      </c>
      <c r="E22" s="42" t="s">
        <v>18</v>
      </c>
      <c r="F22" s="8"/>
      <c r="G22" s="35"/>
    </row>
    <row r="23" spans="1:9" s="227" customFormat="1" ht="22.5" x14ac:dyDescent="0.25">
      <c r="A23" s="225" t="s">
        <v>5324</v>
      </c>
      <c r="B23" s="225" t="s">
        <v>5325</v>
      </c>
      <c r="C23" s="225" t="s">
        <v>5326</v>
      </c>
      <c r="D23" s="225" t="s">
        <v>32</v>
      </c>
      <c r="E23" s="225" t="s">
        <v>5327</v>
      </c>
    </row>
    <row r="24" spans="1:9" s="227" customFormat="1" ht="22.5" x14ac:dyDescent="0.25">
      <c r="A24" s="226" t="s">
        <v>5324</v>
      </c>
      <c r="B24" s="226" t="s">
        <v>5328</v>
      </c>
      <c r="C24" s="226" t="s">
        <v>5329</v>
      </c>
      <c r="D24" s="226" t="s">
        <v>32</v>
      </c>
      <c r="E24" s="226" t="s">
        <v>5330</v>
      </c>
    </row>
    <row r="25" spans="1:9" s="227" customFormat="1" ht="33" x14ac:dyDescent="0.25">
      <c r="A25" s="225" t="s">
        <v>5324</v>
      </c>
      <c r="B25" s="225" t="s">
        <v>5331</v>
      </c>
      <c r="C25" s="225" t="s">
        <v>5332</v>
      </c>
      <c r="D25" s="225" t="s">
        <v>32</v>
      </c>
      <c r="E25" s="225" t="s">
        <v>5333</v>
      </c>
    </row>
    <row r="26" spans="1:9" s="227" customFormat="1" ht="22.5" x14ac:dyDescent="0.25">
      <c r="A26" s="226" t="s">
        <v>5324</v>
      </c>
      <c r="B26" s="226" t="s">
        <v>5334</v>
      </c>
      <c r="C26" s="226" t="s">
        <v>5335</v>
      </c>
      <c r="D26" s="226" t="s">
        <v>32</v>
      </c>
      <c r="E26" s="226" t="s">
        <v>2432</v>
      </c>
    </row>
    <row r="27" spans="1:9" s="227" customFormat="1" ht="33" x14ac:dyDescent="0.25">
      <c r="A27" s="225" t="s">
        <v>5324</v>
      </c>
      <c r="B27" s="225" t="s">
        <v>5336</v>
      </c>
      <c r="C27" s="225" t="s">
        <v>5337</v>
      </c>
      <c r="D27" s="225" t="s">
        <v>32</v>
      </c>
      <c r="E27" s="225" t="s">
        <v>5338</v>
      </c>
    </row>
    <row r="28" spans="1:9" s="227" customFormat="1" ht="22.5" x14ac:dyDescent="0.25">
      <c r="A28" s="226" t="s">
        <v>5324</v>
      </c>
      <c r="B28" s="226" t="s">
        <v>5339</v>
      </c>
      <c r="C28" s="226" t="s">
        <v>5340</v>
      </c>
      <c r="D28" s="226" t="s">
        <v>32</v>
      </c>
      <c r="E28" s="226" t="s">
        <v>2433</v>
      </c>
    </row>
    <row r="29" spans="1:9" s="227" customFormat="1" ht="22.5" x14ac:dyDescent="0.25">
      <c r="A29" s="225" t="s">
        <v>5324</v>
      </c>
      <c r="B29" s="225" t="s">
        <v>5341</v>
      </c>
      <c r="C29" s="225" t="s">
        <v>5342</v>
      </c>
      <c r="D29" s="225" t="s">
        <v>32</v>
      </c>
      <c r="E29" s="225" t="s">
        <v>5343</v>
      </c>
    </row>
    <row r="30" spans="1:9" s="227" customFormat="1" ht="22.5" x14ac:dyDescent="0.25">
      <c r="A30" s="226" t="s">
        <v>5324</v>
      </c>
      <c r="B30" s="226" t="s">
        <v>5344</v>
      </c>
      <c r="C30" s="226" t="s">
        <v>5345</v>
      </c>
      <c r="D30" s="226" t="s">
        <v>139</v>
      </c>
      <c r="E30" s="226" t="s">
        <v>5346</v>
      </c>
    </row>
    <row r="31" spans="1:9" s="227" customFormat="1" ht="22.5" x14ac:dyDescent="0.25">
      <c r="A31" s="225" t="s">
        <v>5324</v>
      </c>
      <c r="B31" s="225" t="s">
        <v>5347</v>
      </c>
      <c r="C31" s="225" t="s">
        <v>5348</v>
      </c>
      <c r="D31" s="225" t="s">
        <v>139</v>
      </c>
      <c r="E31" s="225" t="s">
        <v>2431</v>
      </c>
    </row>
    <row r="32" spans="1:9" x14ac:dyDescent="0.25">
      <c r="A32" s="32"/>
      <c r="B32" s="42"/>
      <c r="C32" s="32"/>
      <c r="D32" s="32"/>
      <c r="E32" s="32"/>
    </row>
    <row r="33" spans="1:8" x14ac:dyDescent="0.25">
      <c r="A33" s="46" t="s">
        <v>24</v>
      </c>
      <c r="B33" s="46">
        <f>SUBTOTAL(103,TabelaTPD2.1[Številka projekta])</f>
        <v>9</v>
      </c>
      <c r="C33" s="30"/>
      <c r="D33" s="27"/>
      <c r="E33" s="43"/>
    </row>
    <row r="34" spans="1:8" x14ac:dyDescent="0.25">
      <c r="A34" s="46"/>
      <c r="B34" s="43"/>
      <c r="C34" s="30"/>
      <c r="D34" s="27"/>
      <c r="E34" s="43"/>
    </row>
    <row r="35" spans="1:8" ht="13.5" thickBot="1" x14ac:dyDescent="0.3">
      <c r="A35" s="59" t="s">
        <v>15</v>
      </c>
      <c r="B35" s="59"/>
      <c r="C35" s="59"/>
      <c r="D35" s="10"/>
      <c r="E35" s="4"/>
    </row>
    <row r="36" spans="1:8" ht="13.5" thickBot="1" x14ac:dyDescent="0.3">
      <c r="A36" s="66" t="s">
        <v>16</v>
      </c>
      <c r="B36" s="67" t="s">
        <v>17</v>
      </c>
      <c r="C36" s="67" t="s">
        <v>18</v>
      </c>
      <c r="D36" s="94" t="s">
        <v>2694</v>
      </c>
    </row>
    <row r="37" spans="1:8" x14ac:dyDescent="0.25">
      <c r="A37" s="45"/>
      <c r="B37" s="42"/>
      <c r="C37" s="32"/>
      <c r="D37" s="87"/>
    </row>
    <row r="38" spans="1:8" x14ac:dyDescent="0.25">
      <c r="A38" s="45"/>
      <c r="B38" s="42"/>
      <c r="C38" s="32"/>
      <c r="D38" s="87"/>
      <c r="F38" s="4"/>
    </row>
    <row r="39" spans="1:8" x14ac:dyDescent="0.25">
      <c r="A39" s="45"/>
      <c r="B39" s="42"/>
      <c r="C39" s="32"/>
      <c r="D39" s="87"/>
      <c r="F39" s="4"/>
    </row>
    <row r="40" spans="1:8" s="20" customFormat="1" x14ac:dyDescent="0.25">
      <c r="A40" s="33" t="s">
        <v>24</v>
      </c>
      <c r="B40" s="44">
        <f>SUBTOTAL(109,TabelaTPD2.2[Strani])</f>
        <v>0</v>
      </c>
      <c r="C40" s="44">
        <f>SUBTOTAL(103,TabelaTPD2.2[Naslov])</f>
        <v>0</v>
      </c>
      <c r="D40" s="86"/>
      <c r="E40" s="3"/>
      <c r="F40" s="21"/>
      <c r="G40" s="21"/>
      <c r="H40" s="21"/>
    </row>
    <row r="41" spans="1:8" s="20" customFormat="1" ht="12" x14ac:dyDescent="0.25">
      <c r="A41" s="4"/>
      <c r="B41" s="4"/>
      <c r="C41" s="18"/>
      <c r="D41" s="4"/>
      <c r="E41" s="4"/>
      <c r="F41" s="21"/>
      <c r="G41" s="21"/>
      <c r="H41" s="21"/>
    </row>
    <row r="42" spans="1:8" s="20" customFormat="1" thickBot="1" x14ac:dyDescent="0.3">
      <c r="A42" s="59" t="s">
        <v>19</v>
      </c>
      <c r="B42" s="59"/>
      <c r="C42" s="59"/>
      <c r="D42" s="21"/>
      <c r="E42" s="21"/>
      <c r="F42" s="21"/>
      <c r="G42" s="21"/>
      <c r="H42" s="21"/>
    </row>
    <row r="43" spans="1:8" s="20" customFormat="1" thickBot="1" x14ac:dyDescent="0.3">
      <c r="A43" s="69" t="s">
        <v>16</v>
      </c>
      <c r="B43" s="70" t="s">
        <v>17</v>
      </c>
      <c r="C43" s="70" t="s">
        <v>18</v>
      </c>
      <c r="D43" s="95" t="s">
        <v>2694</v>
      </c>
      <c r="E43" s="21"/>
      <c r="F43" s="21"/>
      <c r="G43" s="21"/>
      <c r="H43" s="21"/>
    </row>
    <row r="44" spans="1:8" s="20" customFormat="1" ht="12" x14ac:dyDescent="0.25">
      <c r="A44" s="5"/>
      <c r="B44" s="37"/>
      <c r="C44" s="8"/>
      <c r="D44" s="90"/>
      <c r="E44" s="21"/>
      <c r="F44" s="21"/>
      <c r="G44" s="21"/>
      <c r="H44" s="21"/>
    </row>
    <row r="45" spans="1:8" s="20" customFormat="1" ht="12" x14ac:dyDescent="0.25">
      <c r="A45" s="5"/>
      <c r="B45" s="37"/>
      <c r="C45" s="8"/>
      <c r="D45" s="90"/>
      <c r="E45" s="21"/>
      <c r="F45" s="21"/>
      <c r="G45" s="21"/>
      <c r="H45" s="21"/>
    </row>
    <row r="46" spans="1:8" x14ac:dyDescent="0.25">
      <c r="A46" s="5"/>
      <c r="B46" s="37"/>
      <c r="C46" s="8"/>
      <c r="D46" s="90"/>
      <c r="E46" s="21"/>
      <c r="F46" s="22"/>
      <c r="G46" s="23"/>
      <c r="H46" s="23"/>
    </row>
    <row r="47" spans="1:8" x14ac:dyDescent="0.2">
      <c r="A47" s="25" t="s">
        <v>24</v>
      </c>
      <c r="B47" s="43">
        <f>SUBTOTAL(109,TabelaTPD2.3[Strani])</f>
        <v>0</v>
      </c>
      <c r="C47" s="43">
        <f>SUBTOTAL(103,TabelaTPD2.3[Naslov])</f>
        <v>0</v>
      </c>
      <c r="D47" s="89"/>
      <c r="E47" s="21"/>
      <c r="F47" s="22"/>
      <c r="G47" s="23"/>
      <c r="H47" s="23"/>
    </row>
    <row r="48" spans="1:8" x14ac:dyDescent="0.25">
      <c r="A48" s="19"/>
      <c r="B48" s="20"/>
      <c r="C48" s="19"/>
      <c r="D48" s="21"/>
      <c r="E48" s="21"/>
      <c r="F48" s="22"/>
      <c r="G48" s="23"/>
      <c r="H48" s="23"/>
    </row>
    <row r="49" spans="1:8" x14ac:dyDescent="0.25">
      <c r="A49" s="10" t="s">
        <v>59</v>
      </c>
      <c r="B49" s="20"/>
      <c r="C49" s="19"/>
      <c r="D49" s="21"/>
      <c r="E49" s="21"/>
      <c r="F49" s="22"/>
      <c r="G49" s="23"/>
      <c r="H49" s="23"/>
    </row>
    <row r="50" spans="1:8" ht="13.5" thickBot="1" x14ac:dyDescent="0.3">
      <c r="A50" s="59" t="s">
        <v>60</v>
      </c>
      <c r="B50" s="59"/>
      <c r="C50" s="59"/>
      <c r="D50" s="22"/>
      <c r="E50" s="22"/>
      <c r="F50" s="22"/>
      <c r="G50" s="23"/>
      <c r="H50" s="23"/>
    </row>
    <row r="51" spans="1:8" ht="13.5" thickBot="1" x14ac:dyDescent="0.3">
      <c r="A51" s="66" t="s">
        <v>16</v>
      </c>
      <c r="B51" s="67" t="s">
        <v>17</v>
      </c>
      <c r="C51" s="67" t="s">
        <v>18</v>
      </c>
      <c r="D51" s="94" t="s">
        <v>2694</v>
      </c>
      <c r="E51" s="22"/>
      <c r="F51" s="22"/>
      <c r="G51" s="23"/>
      <c r="H51" s="23"/>
    </row>
    <row r="52" spans="1:8" x14ac:dyDescent="0.25">
      <c r="A52" s="45"/>
      <c r="B52" s="42"/>
      <c r="C52" s="32"/>
      <c r="D52" s="90"/>
      <c r="E52" s="22"/>
      <c r="F52" s="22"/>
      <c r="G52" s="23"/>
      <c r="H52" s="23"/>
    </row>
    <row r="53" spans="1:8" x14ac:dyDescent="0.25">
      <c r="A53" s="45"/>
      <c r="B53" s="42"/>
      <c r="C53" s="32"/>
      <c r="D53" s="90"/>
      <c r="E53" s="22"/>
      <c r="F53" s="22"/>
      <c r="G53" s="23"/>
      <c r="H53" s="23"/>
    </row>
    <row r="54" spans="1:8" x14ac:dyDescent="0.25">
      <c r="A54" s="45"/>
      <c r="B54" s="42"/>
      <c r="C54" s="32"/>
      <c r="D54" s="90"/>
      <c r="E54" s="22"/>
      <c r="F54" s="5"/>
    </row>
    <row r="55" spans="1:8" x14ac:dyDescent="0.2">
      <c r="A55" s="25" t="s">
        <v>24</v>
      </c>
      <c r="B55" s="43">
        <f>SUBTOTAL(109,TabelaTPD3.1[Strani])</f>
        <v>0</v>
      </c>
      <c r="C55" s="43">
        <f>SUBTOTAL(103,TabelaTPD3.1[Naslov])</f>
        <v>0</v>
      </c>
      <c r="D55" s="89"/>
      <c r="E55" s="22"/>
      <c r="F55" s="16"/>
    </row>
    <row r="56" spans="1:8" x14ac:dyDescent="0.25">
      <c r="A56" s="25"/>
      <c r="B56" s="25"/>
      <c r="C56" s="26"/>
      <c r="D56" s="22"/>
      <c r="E56" s="22"/>
    </row>
    <row r="57" spans="1:8" ht="13.5" thickBot="1" x14ac:dyDescent="0.3">
      <c r="A57" s="58" t="s">
        <v>324</v>
      </c>
      <c r="B57" s="58"/>
      <c r="C57" s="58"/>
      <c r="D57" s="58"/>
      <c r="E57" s="5"/>
    </row>
    <row r="58" spans="1:8" ht="13.5" thickBot="1" x14ac:dyDescent="0.3">
      <c r="A58" s="66" t="s">
        <v>16</v>
      </c>
      <c r="B58" s="67" t="s">
        <v>17</v>
      </c>
      <c r="C58" s="67" t="s">
        <v>18</v>
      </c>
      <c r="D58" s="94" t="s">
        <v>2694</v>
      </c>
      <c r="E58" s="16"/>
    </row>
    <row r="59" spans="1:8" x14ac:dyDescent="0.25">
      <c r="A59" s="45"/>
      <c r="B59" s="42"/>
      <c r="C59" s="32"/>
      <c r="D59" s="90"/>
      <c r="E59" s="16"/>
    </row>
    <row r="60" spans="1:8" x14ac:dyDescent="0.25">
      <c r="A60" s="45"/>
      <c r="B60" s="42"/>
      <c r="C60" s="32"/>
      <c r="D60" s="90"/>
      <c r="E60" s="16"/>
    </row>
    <row r="61" spans="1:8" x14ac:dyDescent="0.25">
      <c r="A61" s="45"/>
      <c r="B61" s="42"/>
      <c r="C61" s="32"/>
      <c r="D61" s="90"/>
      <c r="E61" s="16"/>
      <c r="F61" s="16"/>
    </row>
    <row r="62" spans="1:8" x14ac:dyDescent="0.2">
      <c r="A62" s="25" t="s">
        <v>24</v>
      </c>
      <c r="B62" s="43">
        <f>SUBTOTAL(109,TabelaTPD3.2[Strani])</f>
        <v>0</v>
      </c>
      <c r="C62" s="43">
        <f>SUBTOTAL(103,TabelaTPD3.2[Naslov])</f>
        <v>0</v>
      </c>
      <c r="D62" s="89"/>
      <c r="E62" s="16"/>
      <c r="F62" s="16"/>
    </row>
    <row r="63" spans="1:8" x14ac:dyDescent="0.25">
      <c r="A63" s="4"/>
      <c r="B63" s="4"/>
      <c r="C63" s="8"/>
      <c r="D63" s="5"/>
      <c r="E63" s="5"/>
    </row>
    <row r="64" spans="1:8" ht="13.5" thickBot="1" x14ac:dyDescent="0.3">
      <c r="A64" s="60" t="s">
        <v>215</v>
      </c>
      <c r="B64" s="60"/>
      <c r="C64" s="60"/>
      <c r="D64" s="60"/>
      <c r="E64" s="60"/>
    </row>
    <row r="65" spans="1:6" ht="13.5" thickBot="1" x14ac:dyDescent="0.3">
      <c r="A65" s="67" t="s">
        <v>22</v>
      </c>
      <c r="B65" s="67" t="s">
        <v>65</v>
      </c>
      <c r="C65" s="66" t="s">
        <v>2797</v>
      </c>
      <c r="D65" s="93" t="s">
        <v>2694</v>
      </c>
    </row>
    <row r="66" spans="1:6" ht="24" x14ac:dyDescent="0.25">
      <c r="A66" s="45"/>
      <c r="B66" s="32" t="s">
        <v>5350</v>
      </c>
      <c r="C66" s="42" t="s">
        <v>2428</v>
      </c>
      <c r="D66" s="90"/>
    </row>
    <row r="67" spans="1:6" ht="36" x14ac:dyDescent="0.25">
      <c r="A67" s="45"/>
      <c r="B67" s="32" t="s">
        <v>5351</v>
      </c>
      <c r="C67" s="42" t="s">
        <v>2428</v>
      </c>
      <c r="D67" s="90"/>
    </row>
    <row r="68" spans="1:6" x14ac:dyDescent="0.25">
      <c r="A68" s="45"/>
      <c r="B68" s="32" t="s">
        <v>5349</v>
      </c>
      <c r="C68" s="42" t="s">
        <v>2428</v>
      </c>
      <c r="D68" s="90"/>
      <c r="F68" s="5"/>
    </row>
    <row r="69" spans="1:6" x14ac:dyDescent="0.25">
      <c r="A69" s="30" t="s">
        <v>24</v>
      </c>
      <c r="B69" s="30">
        <f>SUBTOTAL(103,TabelaTPD4[TDT])</f>
        <v>3</v>
      </c>
      <c r="C69" s="30"/>
      <c r="D69" s="101"/>
    </row>
    <row r="70" spans="1:6" x14ac:dyDescent="0.25">
      <c r="A70" s="25"/>
      <c r="B70" s="27"/>
      <c r="C70" s="28"/>
      <c r="D70" s="29"/>
    </row>
  </sheetData>
  <mergeCells count="15">
    <mergeCell ref="A5:B5"/>
    <mergeCell ref="C1:E1"/>
    <mergeCell ref="A2:B2"/>
    <mergeCell ref="C2:E2"/>
    <mergeCell ref="A3:B3"/>
    <mergeCell ref="A4:B4"/>
    <mergeCell ref="G18:H18"/>
    <mergeCell ref="A19:B19"/>
    <mergeCell ref="A20:B20"/>
    <mergeCell ref="A6:B6"/>
    <mergeCell ref="A7:B7"/>
    <mergeCell ref="A8:B8"/>
    <mergeCell ref="A10:C10"/>
    <mergeCell ref="C11:E11"/>
    <mergeCell ref="G12:H12"/>
  </mergeCells>
  <phoneticPr fontId="24" type="noConversion"/>
  <dataValidations count="7">
    <dataValidation type="list" allowBlank="1" showInputMessage="1" promptTitle="Izberi iz seznama" prompt="Iz spodnjega seznama izberi tujo organizacijo kateri pripada TDT" sqref="A14:A16" xr:uid="{935698FB-4E79-437C-B044-AE4BC0AACD94}">
      <formula1>Organizacije</formula1>
    </dataValidation>
    <dataValidation type="list" allowBlank="1" showInputMessage="1" showErrorMessage="1" promptTitle="Izberi iz seznama" prompt="Izberi trenutni status članstva znortaj tujega TDT" sqref="D14:D16" xr:uid="{B3DF53CE-18D0-4A22-925D-4B7CCBBB8AC7}">
      <formula1>Status</formula1>
    </dataValidation>
    <dataValidation allowBlank="1" showInputMessage="1" promptTitle="Vnesi datum" prompt="Vnesi datum zadnje spremembe statusa članstva TDT" sqref="E14:E16" xr:uid="{8F2EB5CB-AD03-4DA3-AB42-B5F2BF71A5D2}"/>
    <dataValidation allowBlank="1" showInputMessage="1" showErrorMessage="1" promptTitle="Vnesi naslov tujega TDT" prompt="Vnesi originalni naslov tujega TDT" sqref="C14:C16" xr:uid="{B2431C92-E6D5-423F-861F-FBE4977B2BFF}"/>
    <dataValidation allowBlank="1" showInputMessage="1" showErrorMessage="1" promptTitle="Vnesi oznako" prompt="Vnesi oznako Evropskega, mednarodnega ali Slovenskega TC, SC ali WG" sqref="B66:B68" xr:uid="{67E98EBA-A5D2-414C-BFEF-56C334C583DB}"/>
    <dataValidation allowBlank="1" showInputMessage="1" showErrorMessage="1" promptTitle="Vnesi ime " prompt="Vpiši ime in priimek strokovnjaka oziroma TS" sqref="A66:A68" xr:uid="{D9FDC4CF-B593-4891-87CA-6903C7D09CF7}"/>
    <dataValidation allowBlank="1" showInputMessage="1" showErrorMessage="1" promptTitle="Vnesi ime TDT" prompt="Vnesi celotno ime tujega TDT" sqref="C66:C68" xr:uid="{FC7D28EC-2E3C-453C-8AEC-DCE1B5CBF338}"/>
  </dataValidations>
  <pageMargins left="0.25" right="0.25" top="0.25" bottom="0.25" header="0.5" footer="0.5"/>
  <pageSetup paperSize="9" orientation="landscape" r:id="rId1"/>
  <headerFooter alignWithMargins="0">
    <oddFooter>&amp;L&amp;C&amp;R</oddFooter>
  </headerFooter>
  <drawing r:id="rId2"/>
  <tableParts count="7">
    <tablePart r:id="rId3"/>
    <tablePart r:id="rId4"/>
    <tablePart r:id="rId5"/>
    <tablePart r:id="rId6"/>
    <tablePart r:id="rId7"/>
    <tablePart r:id="rId8"/>
    <tablePart r:id="rId9"/>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4A360-0F62-4903-A3E3-81D9E5F2FB71}">
  <sheetPr>
    <outlinePr summaryBelow="0" summaryRight="0"/>
  </sheetPr>
  <dimension ref="A1:M264"/>
  <sheetViews>
    <sheetView showGridLines="0" zoomScaleNormal="100" workbookViewId="0">
      <pane ySplit="1" topLeftCell="A242" activePane="bottomLeft" state="frozenSplit"/>
      <selection activeCell="A31" sqref="A31"/>
      <selection pane="bottomLeft" activeCell="A262" sqref="A262"/>
    </sheetView>
  </sheetViews>
  <sheetFormatPr defaultColWidth="9.140625" defaultRowHeight="12.75" x14ac:dyDescent="0.25"/>
  <cols>
    <col min="1" max="1" width="23.140625" style="3" customWidth="1"/>
    <col min="2" max="2" width="18.28515625" style="3" customWidth="1"/>
    <col min="3" max="3" width="38.7109375" style="3" customWidth="1"/>
    <col min="4" max="4" width="14.140625" style="3" bestFit="1" customWidth="1"/>
    <col min="5" max="5" width="43.7109375" style="3" customWidth="1"/>
    <col min="6" max="8" width="11.5703125" style="3" customWidth="1"/>
    <col min="9" max="9" width="3.5703125" style="3" customWidth="1"/>
    <col min="10" max="16384" width="9.140625" style="3"/>
  </cols>
  <sheetData>
    <row r="1" spans="1:13" ht="18.75" customHeight="1" x14ac:dyDescent="0.25">
      <c r="A1" s="1"/>
      <c r="B1" s="2"/>
      <c r="C1" s="306" t="s">
        <v>0</v>
      </c>
      <c r="D1" s="306"/>
      <c r="E1" s="306"/>
      <c r="F1" s="2"/>
      <c r="G1" s="1"/>
      <c r="H1" s="1"/>
    </row>
    <row r="2" spans="1:13" ht="27.75" customHeight="1" x14ac:dyDescent="0.25">
      <c r="A2" s="303" t="s">
        <v>1</v>
      </c>
      <c r="B2" s="303"/>
      <c r="C2" s="307" t="s">
        <v>2434</v>
      </c>
      <c r="D2" s="307"/>
      <c r="E2" s="307"/>
      <c r="F2" s="1"/>
      <c r="G2" s="1"/>
      <c r="H2" s="1"/>
    </row>
    <row r="3" spans="1:13" x14ac:dyDescent="0.25">
      <c r="A3" s="303" t="s">
        <v>2</v>
      </c>
      <c r="B3" s="303"/>
      <c r="C3" s="5" t="s">
        <v>61</v>
      </c>
      <c r="D3" s="5"/>
      <c r="E3" s="5"/>
      <c r="F3" s="5"/>
      <c r="G3" s="1"/>
      <c r="H3" s="1"/>
    </row>
    <row r="4" spans="1:13" x14ac:dyDescent="0.25">
      <c r="A4" s="303" t="s">
        <v>3</v>
      </c>
      <c r="B4" s="303"/>
      <c r="C4" s="5" t="s">
        <v>2435</v>
      </c>
      <c r="D4" s="5"/>
      <c r="E4" s="5"/>
      <c r="F4" s="5"/>
      <c r="G4" s="1"/>
      <c r="H4" s="1"/>
      <c r="J4" s="36"/>
      <c r="K4" s="10"/>
      <c r="L4" s="10"/>
      <c r="M4" s="10"/>
    </row>
    <row r="5" spans="1:13" x14ac:dyDescent="0.25">
      <c r="A5" s="303" t="s">
        <v>4</v>
      </c>
      <c r="B5" s="303"/>
      <c r="C5" s="6">
        <v>8</v>
      </c>
      <c r="D5" s="5"/>
      <c r="E5" s="5"/>
      <c r="F5" s="5"/>
      <c r="G5" s="1"/>
      <c r="H5" s="1"/>
      <c r="J5" s="36"/>
    </row>
    <row r="6" spans="1:13" x14ac:dyDescent="0.25">
      <c r="A6" s="303" t="s">
        <v>5</v>
      </c>
      <c r="B6" s="303"/>
      <c r="C6" s="6">
        <v>14</v>
      </c>
      <c r="D6" s="5"/>
      <c r="E6" s="5"/>
      <c r="F6" s="5"/>
      <c r="G6" s="1"/>
      <c r="H6" s="1"/>
    </row>
    <row r="7" spans="1:13" x14ac:dyDescent="0.25">
      <c r="A7" s="304" t="s">
        <v>62</v>
      </c>
      <c r="B7" s="304"/>
      <c r="C7" s="6"/>
      <c r="D7" s="5"/>
      <c r="E7" s="5"/>
      <c r="F7" s="5"/>
      <c r="G7" s="1"/>
      <c r="H7" s="1"/>
    </row>
    <row r="8" spans="1:13" x14ac:dyDescent="0.25">
      <c r="A8" s="304" t="s">
        <v>23</v>
      </c>
      <c r="B8" s="304"/>
      <c r="C8" s="6">
        <v>1</v>
      </c>
      <c r="D8" s="5"/>
      <c r="E8" s="5"/>
      <c r="F8" s="5"/>
      <c r="G8" s="1"/>
      <c r="H8" s="1"/>
    </row>
    <row r="9" spans="1:13" x14ac:dyDescent="0.25">
      <c r="A9" s="4"/>
      <c r="B9" s="4"/>
      <c r="C9" s="6"/>
      <c r="D9" s="5"/>
      <c r="E9" s="5"/>
      <c r="F9" s="5"/>
      <c r="G9" s="1"/>
      <c r="H9" s="1"/>
    </row>
    <row r="10" spans="1:13" x14ac:dyDescent="0.25">
      <c r="A10" s="305" t="s">
        <v>6</v>
      </c>
      <c r="B10" s="305"/>
      <c r="C10" s="305"/>
      <c r="D10" s="41"/>
      <c r="E10" s="41"/>
      <c r="F10" s="41"/>
      <c r="G10" s="1"/>
      <c r="H10" s="1"/>
    </row>
    <row r="11" spans="1:13" s="10" customFormat="1" ht="27.75" customHeight="1" x14ac:dyDescent="0.25">
      <c r="A11" s="7" t="s">
        <v>7</v>
      </c>
      <c r="B11" s="7"/>
      <c r="C11" s="301" t="s">
        <v>2775</v>
      </c>
      <c r="D11" s="301"/>
      <c r="E11" s="301"/>
      <c r="F11" s="7"/>
      <c r="G11" s="9"/>
      <c r="H11" s="9"/>
    </row>
    <row r="12" spans="1:13" ht="12.75" customHeight="1" x14ac:dyDescent="0.25">
      <c r="A12" s="65" t="s">
        <v>8</v>
      </c>
      <c r="B12" s="24"/>
      <c r="C12" s="24"/>
      <c r="D12" s="24"/>
      <c r="E12" s="24"/>
      <c r="F12" s="24"/>
      <c r="G12" s="299"/>
      <c r="H12" s="299"/>
    </row>
    <row r="13" spans="1:13" s="10" customFormat="1" ht="24" x14ac:dyDescent="0.25">
      <c r="A13" s="79" t="s">
        <v>9</v>
      </c>
      <c r="B13" s="64" t="s">
        <v>63</v>
      </c>
      <c r="C13" s="79" t="s">
        <v>64</v>
      </c>
      <c r="D13" s="68" t="s">
        <v>10</v>
      </c>
      <c r="E13" s="83" t="s">
        <v>30</v>
      </c>
      <c r="F13" s="11"/>
    </row>
    <row r="14" spans="1:13" ht="24" x14ac:dyDescent="0.25">
      <c r="A14" s="80" t="s">
        <v>27</v>
      </c>
      <c r="B14" s="78" t="s">
        <v>2437</v>
      </c>
      <c r="C14" s="62" t="s">
        <v>2438</v>
      </c>
      <c r="D14" s="49" t="s">
        <v>39</v>
      </c>
      <c r="E14" s="84">
        <v>40148</v>
      </c>
      <c r="F14" s="12"/>
    </row>
    <row r="15" spans="1:13" x14ac:dyDescent="0.25">
      <c r="A15" s="80" t="s">
        <v>27</v>
      </c>
      <c r="B15" s="73" t="s">
        <v>2439</v>
      </c>
      <c r="C15" s="62" t="s">
        <v>2440</v>
      </c>
      <c r="D15" s="49" t="s">
        <v>40</v>
      </c>
      <c r="E15" s="84">
        <v>37092</v>
      </c>
      <c r="F15" s="12"/>
    </row>
    <row r="16" spans="1:13" x14ac:dyDescent="0.25">
      <c r="A16" s="80" t="s">
        <v>27</v>
      </c>
      <c r="B16" s="73" t="s">
        <v>2441</v>
      </c>
      <c r="C16" s="62" t="s">
        <v>2442</v>
      </c>
      <c r="D16" s="49" t="s">
        <v>40</v>
      </c>
      <c r="E16" s="84">
        <v>37092</v>
      </c>
      <c r="F16" s="14"/>
    </row>
    <row r="17" spans="1:9" ht="24" x14ac:dyDescent="0.25">
      <c r="A17" s="80" t="s">
        <v>27</v>
      </c>
      <c r="B17" s="77" t="s">
        <v>2443</v>
      </c>
      <c r="C17" s="62" t="s">
        <v>2444</v>
      </c>
      <c r="D17" s="49" t="s">
        <v>40</v>
      </c>
      <c r="E17" s="84">
        <v>37092</v>
      </c>
      <c r="F17" s="14"/>
    </row>
    <row r="18" spans="1:9" x14ac:dyDescent="0.25">
      <c r="A18" s="80" t="s">
        <v>27</v>
      </c>
      <c r="B18" s="52" t="s">
        <v>2445</v>
      </c>
      <c r="C18" s="62" t="s">
        <v>2446</v>
      </c>
      <c r="D18" s="49" t="s">
        <v>40</v>
      </c>
      <c r="E18" s="84">
        <v>37092</v>
      </c>
      <c r="F18" s="24"/>
      <c r="G18" s="299"/>
      <c r="H18" s="299"/>
    </row>
    <row r="19" spans="1:9" s="10" customFormat="1" ht="24" x14ac:dyDescent="0.25">
      <c r="A19" s="80" t="s">
        <v>27</v>
      </c>
      <c r="B19" s="52" t="s">
        <v>2447</v>
      </c>
      <c r="C19" s="62" t="s">
        <v>2448</v>
      </c>
      <c r="D19" s="49" t="s">
        <v>40</v>
      </c>
      <c r="E19" s="84" t="s">
        <v>2436</v>
      </c>
      <c r="G19" s="15"/>
      <c r="H19" s="15"/>
      <c r="I19" s="15"/>
    </row>
    <row r="20" spans="1:9" ht="24" x14ac:dyDescent="0.25">
      <c r="A20" s="80" t="s">
        <v>26</v>
      </c>
      <c r="B20" s="52" t="s">
        <v>2449</v>
      </c>
      <c r="C20" s="62" t="s">
        <v>2438</v>
      </c>
      <c r="D20" s="49" t="s">
        <v>39</v>
      </c>
      <c r="E20" s="84" t="s">
        <v>41</v>
      </c>
      <c r="F20" s="8"/>
      <c r="G20" s="17"/>
    </row>
    <row r="21" spans="1:9" x14ac:dyDescent="0.25">
      <c r="A21" s="81" t="s">
        <v>24</v>
      </c>
      <c r="B21" s="82">
        <f>SUBTOTAL(103,TabelaVGA1[Oznaka tujega TC, SC])</f>
        <v>7</v>
      </c>
      <c r="C21" s="52"/>
      <c r="D21" s="52"/>
      <c r="E21" s="85"/>
      <c r="F21" s="8"/>
      <c r="G21" s="17"/>
    </row>
    <row r="22" spans="1:9" x14ac:dyDescent="0.25">
      <c r="A22" s="50"/>
      <c r="B22" s="51"/>
      <c r="C22" s="52"/>
      <c r="D22" s="52"/>
      <c r="E22" s="53"/>
      <c r="F22" s="8"/>
      <c r="G22" s="17"/>
    </row>
    <row r="23" spans="1:9" s="38" customFormat="1" x14ac:dyDescent="0.25">
      <c r="A23" s="300" t="s">
        <v>58</v>
      </c>
      <c r="B23" s="300"/>
      <c r="C23" s="40"/>
      <c r="D23" s="40"/>
      <c r="E23" s="40"/>
      <c r="F23" s="8"/>
      <c r="G23" s="35"/>
    </row>
    <row r="24" spans="1:9" x14ac:dyDescent="0.25">
      <c r="A24" s="302" t="s">
        <v>11</v>
      </c>
      <c r="B24" s="302"/>
      <c r="C24" s="7"/>
      <c r="D24" s="7"/>
      <c r="E24" s="7"/>
      <c r="F24" s="8"/>
      <c r="G24" s="17"/>
    </row>
    <row r="25" spans="1:9" x14ac:dyDescent="0.25">
      <c r="A25" s="39" t="s">
        <v>3989</v>
      </c>
      <c r="B25" s="39"/>
      <c r="C25" s="39"/>
      <c r="D25" s="39"/>
      <c r="E25" s="39"/>
      <c r="F25" s="8"/>
      <c r="G25" s="17"/>
    </row>
    <row r="26" spans="1:9" x14ac:dyDescent="0.25">
      <c r="A26" s="42" t="s">
        <v>2690</v>
      </c>
      <c r="B26" s="42" t="s">
        <v>2691</v>
      </c>
      <c r="C26" s="42" t="s">
        <v>16</v>
      </c>
      <c r="D26" s="42" t="s">
        <v>57</v>
      </c>
      <c r="E26" s="42" t="s">
        <v>18</v>
      </c>
      <c r="F26" s="8"/>
      <c r="G26" s="17"/>
    </row>
    <row r="27" spans="1:9" ht="36" x14ac:dyDescent="0.25">
      <c r="A27" s="32" t="s">
        <v>3595</v>
      </c>
      <c r="B27" s="42">
        <v>82595</v>
      </c>
      <c r="C27" s="32" t="s">
        <v>3596</v>
      </c>
      <c r="D27" s="32">
        <v>1000</v>
      </c>
      <c r="E27" s="32" t="s">
        <v>3597</v>
      </c>
      <c r="F27" s="8"/>
      <c r="G27" s="17"/>
    </row>
    <row r="28" spans="1:9" ht="36" x14ac:dyDescent="0.25">
      <c r="A28" s="32" t="s">
        <v>3595</v>
      </c>
      <c r="B28" s="42">
        <v>82596</v>
      </c>
      <c r="C28" s="32" t="s">
        <v>3598</v>
      </c>
      <c r="D28" s="32">
        <v>1000</v>
      </c>
      <c r="E28" s="32" t="s">
        <v>3597</v>
      </c>
      <c r="F28" s="8"/>
      <c r="G28" s="17"/>
    </row>
    <row r="29" spans="1:9" s="10" customFormat="1" ht="48" x14ac:dyDescent="0.25">
      <c r="A29" s="32" t="s">
        <v>3595</v>
      </c>
      <c r="B29" s="42">
        <v>82597</v>
      </c>
      <c r="C29" s="32" t="s">
        <v>3599</v>
      </c>
      <c r="D29" s="32">
        <v>1000</v>
      </c>
      <c r="E29" s="32" t="s">
        <v>2471</v>
      </c>
      <c r="F29" s="11"/>
      <c r="G29" s="11"/>
      <c r="H29" s="11"/>
    </row>
    <row r="30" spans="1:9" ht="48" x14ac:dyDescent="0.25">
      <c r="A30" s="32" t="s">
        <v>3595</v>
      </c>
      <c r="B30" s="42">
        <v>82598</v>
      </c>
      <c r="C30" s="32" t="s">
        <v>3600</v>
      </c>
      <c r="D30" s="32">
        <v>1000</v>
      </c>
      <c r="E30" s="32" t="s">
        <v>3601</v>
      </c>
      <c r="F30" s="4"/>
    </row>
    <row r="31" spans="1:9" ht="36" x14ac:dyDescent="0.25">
      <c r="A31" s="32" t="s">
        <v>3595</v>
      </c>
      <c r="B31" s="42">
        <v>82599</v>
      </c>
      <c r="C31" s="32" t="s">
        <v>3602</v>
      </c>
      <c r="D31" s="32">
        <v>1000</v>
      </c>
      <c r="E31" s="32" t="s">
        <v>2472</v>
      </c>
    </row>
    <row r="32" spans="1:9" ht="36" x14ac:dyDescent="0.25">
      <c r="A32" s="32" t="s">
        <v>3595</v>
      </c>
      <c r="B32" s="42">
        <v>82600</v>
      </c>
      <c r="C32" s="32" t="s">
        <v>3603</v>
      </c>
      <c r="D32" s="32">
        <v>1000</v>
      </c>
      <c r="E32" s="32" t="s">
        <v>3604</v>
      </c>
    </row>
    <row r="33" spans="1:8" ht="36" x14ac:dyDescent="0.25">
      <c r="A33" s="32" t="s">
        <v>3595</v>
      </c>
      <c r="B33" s="42">
        <v>82601</v>
      </c>
      <c r="C33" s="32" t="s">
        <v>3605</v>
      </c>
      <c r="D33" s="32">
        <v>1000</v>
      </c>
      <c r="E33" s="32" t="s">
        <v>2496</v>
      </c>
    </row>
    <row r="34" spans="1:8" ht="36" x14ac:dyDescent="0.25">
      <c r="A34" s="32" t="s">
        <v>3595</v>
      </c>
      <c r="B34" s="42">
        <v>82604</v>
      </c>
      <c r="C34" s="32" t="s">
        <v>3606</v>
      </c>
      <c r="D34" s="32">
        <v>1000</v>
      </c>
      <c r="E34" s="32" t="s">
        <v>3604</v>
      </c>
    </row>
    <row r="35" spans="1:8" ht="48" x14ac:dyDescent="0.25">
      <c r="A35" s="32" t="s">
        <v>3595</v>
      </c>
      <c r="B35" s="42">
        <v>82739</v>
      </c>
      <c r="C35" s="32" t="s">
        <v>3607</v>
      </c>
      <c r="D35" s="32">
        <v>1000</v>
      </c>
      <c r="E35" s="32" t="s">
        <v>3601</v>
      </c>
    </row>
    <row r="36" spans="1:8" ht="36" x14ac:dyDescent="0.25">
      <c r="A36" s="32" t="s">
        <v>3595</v>
      </c>
      <c r="B36" s="42">
        <v>82740</v>
      </c>
      <c r="C36" s="32" t="s">
        <v>3608</v>
      </c>
      <c r="D36" s="32">
        <v>1000</v>
      </c>
      <c r="E36" s="32" t="s">
        <v>2472</v>
      </c>
      <c r="F36" s="4"/>
    </row>
    <row r="37" spans="1:8" ht="36" x14ac:dyDescent="0.25">
      <c r="A37" s="32" t="s">
        <v>3595</v>
      </c>
      <c r="B37" s="42">
        <v>82748</v>
      </c>
      <c r="C37" s="32" t="s">
        <v>3609</v>
      </c>
      <c r="D37" s="32">
        <v>1000</v>
      </c>
      <c r="E37" s="32" t="s">
        <v>2496</v>
      </c>
      <c r="F37" s="4"/>
    </row>
    <row r="38" spans="1:8" s="20" customFormat="1" ht="36" x14ac:dyDescent="0.25">
      <c r="A38" s="32" t="s">
        <v>3595</v>
      </c>
      <c r="B38" s="42">
        <v>82791</v>
      </c>
      <c r="C38" s="32" t="s">
        <v>3610</v>
      </c>
      <c r="D38" s="32">
        <v>1000</v>
      </c>
      <c r="E38" s="32" t="s">
        <v>3611</v>
      </c>
      <c r="F38" s="21"/>
      <c r="G38" s="21"/>
      <c r="H38" s="21"/>
    </row>
    <row r="39" spans="1:8" s="20" customFormat="1" ht="36" x14ac:dyDescent="0.25">
      <c r="A39" s="32" t="s">
        <v>3595</v>
      </c>
      <c r="B39" s="42">
        <v>82792</v>
      </c>
      <c r="C39" s="32" t="s">
        <v>3612</v>
      </c>
      <c r="D39" s="32">
        <v>1000</v>
      </c>
      <c r="E39" s="32" t="s">
        <v>3613</v>
      </c>
      <c r="F39" s="21"/>
      <c r="G39" s="21"/>
      <c r="H39" s="21"/>
    </row>
    <row r="40" spans="1:8" s="20" customFormat="1" ht="36" x14ac:dyDescent="0.25">
      <c r="A40" s="32" t="s">
        <v>3595</v>
      </c>
      <c r="B40" s="42">
        <v>82793</v>
      </c>
      <c r="C40" s="32" t="s">
        <v>3614</v>
      </c>
      <c r="D40" s="32">
        <v>1000</v>
      </c>
      <c r="E40" s="32" t="s">
        <v>3615</v>
      </c>
      <c r="F40" s="21"/>
      <c r="G40" s="21"/>
      <c r="H40" s="21"/>
    </row>
    <row r="41" spans="1:8" s="20" customFormat="1" ht="48" x14ac:dyDescent="0.25">
      <c r="A41" s="32" t="s">
        <v>3595</v>
      </c>
      <c r="B41" s="42">
        <v>82794</v>
      </c>
      <c r="C41" s="32" t="s">
        <v>3616</v>
      </c>
      <c r="D41" s="32">
        <v>1000</v>
      </c>
      <c r="E41" s="32" t="s">
        <v>3617</v>
      </c>
      <c r="F41" s="21"/>
      <c r="G41" s="21"/>
      <c r="H41" s="21"/>
    </row>
    <row r="42" spans="1:8" s="20" customFormat="1" ht="48" x14ac:dyDescent="0.25">
      <c r="A42" s="32" t="s">
        <v>3595</v>
      </c>
      <c r="B42" s="42">
        <v>82795</v>
      </c>
      <c r="C42" s="32" t="s">
        <v>3618</v>
      </c>
      <c r="D42" s="32">
        <v>1000</v>
      </c>
      <c r="E42" s="32" t="s">
        <v>3619</v>
      </c>
      <c r="F42" s="21"/>
      <c r="G42" s="21"/>
      <c r="H42" s="21"/>
    </row>
    <row r="43" spans="1:8" s="20" customFormat="1" ht="36" x14ac:dyDescent="0.25">
      <c r="A43" s="32" t="s">
        <v>3595</v>
      </c>
      <c r="B43" s="42">
        <v>82796</v>
      </c>
      <c r="C43" s="32" t="s">
        <v>3620</v>
      </c>
      <c r="D43" s="32">
        <v>1000</v>
      </c>
      <c r="E43" s="32" t="s">
        <v>3621</v>
      </c>
      <c r="F43" s="21"/>
      <c r="G43" s="21"/>
      <c r="H43" s="21"/>
    </row>
    <row r="44" spans="1:8" ht="36" x14ac:dyDescent="0.25">
      <c r="A44" s="32" t="s">
        <v>3595</v>
      </c>
      <c r="B44" s="42">
        <v>82797</v>
      </c>
      <c r="C44" s="32" t="s">
        <v>3622</v>
      </c>
      <c r="D44" s="32">
        <v>1000</v>
      </c>
      <c r="E44" s="32" t="s">
        <v>3623</v>
      </c>
      <c r="F44" s="22"/>
      <c r="G44" s="23"/>
      <c r="H44" s="23"/>
    </row>
    <row r="45" spans="1:8" ht="36" x14ac:dyDescent="0.25">
      <c r="A45" s="32" t="s">
        <v>3595</v>
      </c>
      <c r="B45" s="42">
        <v>82798</v>
      </c>
      <c r="C45" s="32" t="s">
        <v>3624</v>
      </c>
      <c r="D45" s="32">
        <v>1000</v>
      </c>
      <c r="E45" s="32" t="s">
        <v>3625</v>
      </c>
      <c r="F45" s="22"/>
      <c r="G45" s="23"/>
      <c r="H45" s="23"/>
    </row>
    <row r="46" spans="1:8" ht="36" x14ac:dyDescent="0.25">
      <c r="A46" s="32" t="s">
        <v>3595</v>
      </c>
      <c r="B46" s="42">
        <v>82799</v>
      </c>
      <c r="C46" s="32" t="s">
        <v>3626</v>
      </c>
      <c r="D46" s="32">
        <v>1000</v>
      </c>
      <c r="E46" s="32" t="s">
        <v>3627</v>
      </c>
      <c r="F46" s="22"/>
      <c r="G46" s="23"/>
      <c r="H46" s="23"/>
    </row>
    <row r="47" spans="1:8" ht="36" x14ac:dyDescent="0.25">
      <c r="A47" s="32" t="s">
        <v>3595</v>
      </c>
      <c r="B47" s="42">
        <v>82800</v>
      </c>
      <c r="C47" s="32" t="s">
        <v>3628</v>
      </c>
      <c r="D47" s="32">
        <v>1000</v>
      </c>
      <c r="E47" s="32" t="s">
        <v>3629</v>
      </c>
      <c r="F47" s="22"/>
      <c r="G47" s="23"/>
      <c r="H47" s="23"/>
    </row>
    <row r="48" spans="1:8" ht="36" x14ac:dyDescent="0.25">
      <c r="A48" s="32" t="s">
        <v>3595</v>
      </c>
      <c r="B48" s="42">
        <v>82831</v>
      </c>
      <c r="C48" s="32" t="s">
        <v>3630</v>
      </c>
      <c r="D48" s="32">
        <v>1000</v>
      </c>
      <c r="E48" s="32" t="s">
        <v>3611</v>
      </c>
      <c r="F48" s="22"/>
      <c r="G48" s="23"/>
      <c r="H48" s="23"/>
    </row>
    <row r="49" spans="1:8" ht="36" x14ac:dyDescent="0.25">
      <c r="A49" s="32" t="s">
        <v>3595</v>
      </c>
      <c r="B49" s="42" t="s">
        <v>3631</v>
      </c>
      <c r="C49" s="32" t="s">
        <v>3603</v>
      </c>
      <c r="D49" s="32" t="s">
        <v>1848</v>
      </c>
      <c r="E49" s="32" t="s">
        <v>3604</v>
      </c>
      <c r="F49" s="22"/>
      <c r="G49" s="23"/>
      <c r="H49" s="23"/>
    </row>
    <row r="50" spans="1:8" ht="36" x14ac:dyDescent="0.25">
      <c r="A50" s="32" t="s">
        <v>3595</v>
      </c>
      <c r="B50" s="42" t="s">
        <v>3632</v>
      </c>
      <c r="C50" s="32" t="s">
        <v>3633</v>
      </c>
      <c r="D50" s="32" t="s">
        <v>32</v>
      </c>
      <c r="E50" s="32" t="s">
        <v>2457</v>
      </c>
      <c r="F50" s="22"/>
      <c r="G50" s="23"/>
      <c r="H50" s="23"/>
    </row>
    <row r="51" spans="1:8" ht="36" x14ac:dyDescent="0.25">
      <c r="A51" s="32" t="s">
        <v>3595</v>
      </c>
      <c r="B51" s="42" t="s">
        <v>3634</v>
      </c>
      <c r="C51" s="32" t="s">
        <v>3635</v>
      </c>
      <c r="D51" s="32" t="s">
        <v>32</v>
      </c>
      <c r="E51" s="32" t="s">
        <v>2457</v>
      </c>
      <c r="F51" s="22"/>
      <c r="G51" s="23"/>
      <c r="H51" s="23"/>
    </row>
    <row r="52" spans="1:8" ht="36" x14ac:dyDescent="0.25">
      <c r="A52" s="32" t="s">
        <v>3595</v>
      </c>
      <c r="B52" s="42" t="s">
        <v>3636</v>
      </c>
      <c r="C52" s="32" t="s">
        <v>3637</v>
      </c>
      <c r="D52" s="32" t="s">
        <v>32</v>
      </c>
      <c r="E52" s="32" t="s">
        <v>3638</v>
      </c>
      <c r="F52" s="5"/>
    </row>
    <row r="53" spans="1:8" ht="36" x14ac:dyDescent="0.25">
      <c r="A53" s="32" t="s">
        <v>3595</v>
      </c>
      <c r="B53" s="42" t="s">
        <v>3639</v>
      </c>
      <c r="C53" s="32" t="s">
        <v>3640</v>
      </c>
      <c r="D53" s="32" t="s">
        <v>32</v>
      </c>
      <c r="E53" s="32" t="s">
        <v>3638</v>
      </c>
      <c r="F53" s="16"/>
    </row>
    <row r="54" spans="1:8" ht="36" x14ac:dyDescent="0.25">
      <c r="A54" s="32" t="s">
        <v>3595</v>
      </c>
      <c r="B54" s="42" t="s">
        <v>3641</v>
      </c>
      <c r="C54" s="32" t="s">
        <v>3642</v>
      </c>
      <c r="D54" s="32" t="s">
        <v>32</v>
      </c>
      <c r="E54" s="32" t="s">
        <v>2487</v>
      </c>
    </row>
    <row r="55" spans="1:8" ht="36" x14ac:dyDescent="0.25">
      <c r="A55" s="32" t="s">
        <v>3595</v>
      </c>
      <c r="B55" s="42" t="s">
        <v>3643</v>
      </c>
      <c r="C55" s="32" t="s">
        <v>3644</v>
      </c>
      <c r="D55" s="32" t="s">
        <v>32</v>
      </c>
      <c r="E55" s="32" t="s">
        <v>2487</v>
      </c>
    </row>
    <row r="56" spans="1:8" ht="48" x14ac:dyDescent="0.25">
      <c r="A56" s="32" t="s">
        <v>3595</v>
      </c>
      <c r="B56" s="42" t="s">
        <v>3645</v>
      </c>
      <c r="C56" s="32" t="s">
        <v>3646</v>
      </c>
      <c r="D56" s="32" t="s">
        <v>32</v>
      </c>
      <c r="E56" s="32" t="s">
        <v>2473</v>
      </c>
    </row>
    <row r="57" spans="1:8" ht="48" x14ac:dyDescent="0.25">
      <c r="A57" s="32" t="s">
        <v>3595</v>
      </c>
      <c r="B57" s="42" t="s">
        <v>3647</v>
      </c>
      <c r="C57" s="32" t="s">
        <v>3648</v>
      </c>
      <c r="D57" s="32" t="s">
        <v>32</v>
      </c>
      <c r="E57" s="32" t="s">
        <v>2473</v>
      </c>
    </row>
    <row r="58" spans="1:8" ht="36" x14ac:dyDescent="0.25">
      <c r="A58" s="32" t="s">
        <v>3595</v>
      </c>
      <c r="B58" s="42" t="s">
        <v>3649</v>
      </c>
      <c r="C58" s="32" t="s">
        <v>3650</v>
      </c>
      <c r="D58" s="32" t="s">
        <v>32</v>
      </c>
      <c r="E58" s="32" t="s">
        <v>2489</v>
      </c>
    </row>
    <row r="59" spans="1:8" ht="36" x14ac:dyDescent="0.25">
      <c r="A59" s="32" t="s">
        <v>3595</v>
      </c>
      <c r="B59" s="42" t="s">
        <v>3651</v>
      </c>
      <c r="C59" s="32" t="s">
        <v>3652</v>
      </c>
      <c r="D59" s="32" t="s">
        <v>32</v>
      </c>
      <c r="E59" s="32" t="s">
        <v>2489</v>
      </c>
      <c r="F59" s="16"/>
    </row>
    <row r="60" spans="1:8" ht="36" x14ac:dyDescent="0.25">
      <c r="A60" s="32" t="s">
        <v>3595</v>
      </c>
      <c r="B60" s="42" t="s">
        <v>3653</v>
      </c>
      <c r="C60" s="32" t="s">
        <v>3654</v>
      </c>
      <c r="D60" s="32" t="s">
        <v>32</v>
      </c>
      <c r="E60" s="32" t="s">
        <v>2478</v>
      </c>
      <c r="F60" s="16"/>
    </row>
    <row r="61" spans="1:8" ht="36" x14ac:dyDescent="0.25">
      <c r="A61" s="32" t="s">
        <v>3595</v>
      </c>
      <c r="B61" s="42" t="s">
        <v>3655</v>
      </c>
      <c r="C61" s="32" t="s">
        <v>3656</v>
      </c>
      <c r="D61" s="32" t="s">
        <v>32</v>
      </c>
      <c r="E61" s="32" t="s">
        <v>2478</v>
      </c>
    </row>
    <row r="62" spans="1:8" ht="36" x14ac:dyDescent="0.25">
      <c r="A62" s="32" t="s">
        <v>3595</v>
      </c>
      <c r="B62" s="42" t="s">
        <v>3657</v>
      </c>
      <c r="C62" s="32" t="s">
        <v>3658</v>
      </c>
      <c r="D62" s="32" t="s">
        <v>32</v>
      </c>
      <c r="E62" s="32" t="s">
        <v>2451</v>
      </c>
    </row>
    <row r="63" spans="1:8" ht="36" x14ac:dyDescent="0.25">
      <c r="A63" s="32" t="s">
        <v>3595</v>
      </c>
      <c r="B63" s="42" t="s">
        <v>3659</v>
      </c>
      <c r="C63" s="32" t="s">
        <v>3660</v>
      </c>
      <c r="D63" s="32" t="s">
        <v>32</v>
      </c>
      <c r="E63" s="32" t="s">
        <v>2476</v>
      </c>
    </row>
    <row r="64" spans="1:8" ht="36" x14ac:dyDescent="0.25">
      <c r="A64" s="32" t="s">
        <v>3595</v>
      </c>
      <c r="B64" s="42" t="s">
        <v>3661</v>
      </c>
      <c r="C64" s="32" t="s">
        <v>3662</v>
      </c>
      <c r="D64" s="32" t="s">
        <v>32</v>
      </c>
      <c r="E64" s="32" t="s">
        <v>2477</v>
      </c>
    </row>
    <row r="65" spans="1:6" ht="36" x14ac:dyDescent="0.25">
      <c r="A65" s="32" t="s">
        <v>3595</v>
      </c>
      <c r="B65" s="42" t="s">
        <v>3663</v>
      </c>
      <c r="C65" s="32" t="s">
        <v>3664</v>
      </c>
      <c r="D65" s="32" t="s">
        <v>32</v>
      </c>
      <c r="E65" s="32" t="s">
        <v>2477</v>
      </c>
    </row>
    <row r="66" spans="1:6" ht="36" x14ac:dyDescent="0.25">
      <c r="A66" s="32" t="s">
        <v>3595</v>
      </c>
      <c r="B66" s="42" t="s">
        <v>3665</v>
      </c>
      <c r="C66" s="32" t="s">
        <v>3666</v>
      </c>
      <c r="D66" s="32" t="s">
        <v>32</v>
      </c>
      <c r="E66" s="32" t="s">
        <v>2491</v>
      </c>
      <c r="F66" s="5"/>
    </row>
    <row r="67" spans="1:6" ht="36" x14ac:dyDescent="0.25">
      <c r="A67" s="32" t="s">
        <v>3595</v>
      </c>
      <c r="B67" s="42" t="s">
        <v>3667</v>
      </c>
      <c r="C67" s="32" t="s">
        <v>3668</v>
      </c>
      <c r="D67" s="32" t="s">
        <v>32</v>
      </c>
      <c r="E67" s="32" t="s">
        <v>2491</v>
      </c>
    </row>
    <row r="68" spans="1:6" ht="36" x14ac:dyDescent="0.25">
      <c r="A68" s="32" t="s">
        <v>3595</v>
      </c>
      <c r="B68" s="42" t="s">
        <v>3669</v>
      </c>
      <c r="C68" s="32" t="s">
        <v>3605</v>
      </c>
      <c r="D68" s="32" t="s">
        <v>32</v>
      </c>
      <c r="E68" s="32" t="s">
        <v>2496</v>
      </c>
    </row>
    <row r="69" spans="1:6" ht="36" x14ac:dyDescent="0.25">
      <c r="A69" s="32" t="s">
        <v>3595</v>
      </c>
      <c r="B69" s="42" t="s">
        <v>3670</v>
      </c>
      <c r="C69" s="32" t="s">
        <v>3609</v>
      </c>
      <c r="D69" s="32" t="s">
        <v>32</v>
      </c>
      <c r="E69" s="32" t="s">
        <v>2496</v>
      </c>
    </row>
    <row r="70" spans="1:6" ht="36" x14ac:dyDescent="0.25">
      <c r="A70" s="32" t="s">
        <v>3595</v>
      </c>
      <c r="B70" s="42" t="s">
        <v>3671</v>
      </c>
      <c r="C70" s="32" t="s">
        <v>3672</v>
      </c>
      <c r="D70" s="32" t="s">
        <v>32</v>
      </c>
      <c r="E70" s="32" t="s">
        <v>2488</v>
      </c>
    </row>
    <row r="71" spans="1:6" ht="36" x14ac:dyDescent="0.25">
      <c r="A71" s="32" t="s">
        <v>3595</v>
      </c>
      <c r="B71" s="42" t="s">
        <v>3673</v>
      </c>
      <c r="C71" s="32" t="s">
        <v>3674</v>
      </c>
      <c r="D71" s="32" t="s">
        <v>32</v>
      </c>
      <c r="E71" s="32" t="s">
        <v>2488</v>
      </c>
    </row>
    <row r="72" spans="1:6" ht="36" x14ac:dyDescent="0.25">
      <c r="A72" s="32" t="s">
        <v>3595</v>
      </c>
      <c r="B72" s="42" t="s">
        <v>3675</v>
      </c>
      <c r="C72" s="32" t="s">
        <v>3676</v>
      </c>
      <c r="D72" s="32" t="s">
        <v>32</v>
      </c>
      <c r="E72" s="32" t="s">
        <v>2453</v>
      </c>
    </row>
    <row r="73" spans="1:6" ht="36" x14ac:dyDescent="0.25">
      <c r="A73" s="32" t="s">
        <v>3595</v>
      </c>
      <c r="B73" s="42" t="s">
        <v>3677</v>
      </c>
      <c r="C73" s="32" t="s">
        <v>3678</v>
      </c>
      <c r="D73" s="32" t="s">
        <v>32</v>
      </c>
      <c r="E73" s="32" t="s">
        <v>2495</v>
      </c>
    </row>
    <row r="74" spans="1:6" ht="48" x14ac:dyDescent="0.25">
      <c r="A74" s="32" t="s">
        <v>3595</v>
      </c>
      <c r="B74" s="42" t="s">
        <v>3679</v>
      </c>
      <c r="C74" s="32" t="s">
        <v>3680</v>
      </c>
      <c r="D74" s="32" t="s">
        <v>32</v>
      </c>
      <c r="E74" s="32" t="s">
        <v>2494</v>
      </c>
    </row>
    <row r="75" spans="1:6" ht="48" x14ac:dyDescent="0.25">
      <c r="A75" s="32" t="s">
        <v>3595</v>
      </c>
      <c r="B75" s="42" t="s">
        <v>3681</v>
      </c>
      <c r="C75" s="32" t="s">
        <v>3682</v>
      </c>
      <c r="D75" s="32" t="s">
        <v>32</v>
      </c>
      <c r="E75" s="32" t="s">
        <v>2493</v>
      </c>
    </row>
    <row r="76" spans="1:6" ht="36" x14ac:dyDescent="0.25">
      <c r="A76" s="32" t="s">
        <v>3595</v>
      </c>
      <c r="B76" s="42" t="s">
        <v>3683</v>
      </c>
      <c r="C76" s="32" t="s">
        <v>3684</v>
      </c>
      <c r="D76" s="32" t="s">
        <v>32</v>
      </c>
      <c r="E76" s="32" t="s">
        <v>2467</v>
      </c>
    </row>
    <row r="77" spans="1:6" ht="36" x14ac:dyDescent="0.25">
      <c r="A77" s="32" t="s">
        <v>3595</v>
      </c>
      <c r="B77" s="42" t="s">
        <v>3685</v>
      </c>
      <c r="C77" s="32" t="s">
        <v>3686</v>
      </c>
      <c r="D77" s="32" t="s">
        <v>32</v>
      </c>
      <c r="E77" s="32" t="s">
        <v>2499</v>
      </c>
    </row>
    <row r="78" spans="1:6" ht="36" x14ac:dyDescent="0.25">
      <c r="A78" s="32" t="s">
        <v>3595</v>
      </c>
      <c r="B78" s="42" t="s">
        <v>3687</v>
      </c>
      <c r="C78" s="32" t="s">
        <v>3688</v>
      </c>
      <c r="D78" s="32" t="s">
        <v>32</v>
      </c>
      <c r="E78" s="32" t="s">
        <v>2470</v>
      </c>
    </row>
    <row r="79" spans="1:6" ht="36" x14ac:dyDescent="0.25">
      <c r="A79" s="32" t="s">
        <v>3595</v>
      </c>
      <c r="B79" s="42" t="s">
        <v>3689</v>
      </c>
      <c r="C79" s="32" t="s">
        <v>3690</v>
      </c>
      <c r="D79" s="32" t="s">
        <v>32</v>
      </c>
      <c r="E79" s="32" t="s">
        <v>2470</v>
      </c>
    </row>
    <row r="80" spans="1:6" ht="36" x14ac:dyDescent="0.25">
      <c r="A80" s="32" t="s">
        <v>3595</v>
      </c>
      <c r="B80" s="42" t="s">
        <v>3691</v>
      </c>
      <c r="C80" s="32" t="s">
        <v>3692</v>
      </c>
      <c r="D80" s="32" t="s">
        <v>32</v>
      </c>
      <c r="E80" s="32" t="s">
        <v>2451</v>
      </c>
    </row>
    <row r="81" spans="1:5" ht="36" x14ac:dyDescent="0.25">
      <c r="A81" s="32" t="s">
        <v>3595</v>
      </c>
      <c r="B81" s="42" t="s">
        <v>3693</v>
      </c>
      <c r="C81" s="32" t="s">
        <v>3694</v>
      </c>
      <c r="D81" s="32" t="s">
        <v>32</v>
      </c>
      <c r="E81" s="32" t="s">
        <v>2467</v>
      </c>
    </row>
    <row r="82" spans="1:5" ht="36" x14ac:dyDescent="0.25">
      <c r="A82" s="32" t="s">
        <v>3595</v>
      </c>
      <c r="B82" s="42" t="s">
        <v>3695</v>
      </c>
      <c r="C82" s="32" t="s">
        <v>3696</v>
      </c>
      <c r="D82" s="32" t="s">
        <v>32</v>
      </c>
      <c r="E82" s="32" t="s">
        <v>2499</v>
      </c>
    </row>
    <row r="83" spans="1:5" ht="36" x14ac:dyDescent="0.25">
      <c r="A83" s="32" t="s">
        <v>3595</v>
      </c>
      <c r="B83" s="42" t="s">
        <v>3697</v>
      </c>
      <c r="C83" s="32" t="s">
        <v>3698</v>
      </c>
      <c r="D83" s="32" t="s">
        <v>32</v>
      </c>
      <c r="E83" s="32" t="s">
        <v>2479</v>
      </c>
    </row>
    <row r="84" spans="1:5" ht="36" x14ac:dyDescent="0.25">
      <c r="A84" s="32" t="s">
        <v>3595</v>
      </c>
      <c r="B84" s="42" t="s">
        <v>3699</v>
      </c>
      <c r="C84" s="32" t="s">
        <v>3700</v>
      </c>
      <c r="D84" s="32" t="s">
        <v>32</v>
      </c>
      <c r="E84" s="32" t="s">
        <v>2479</v>
      </c>
    </row>
    <row r="85" spans="1:5" ht="36" x14ac:dyDescent="0.25">
      <c r="A85" s="32" t="s">
        <v>3595</v>
      </c>
      <c r="B85" s="42" t="s">
        <v>3701</v>
      </c>
      <c r="C85" s="32" t="s">
        <v>3702</v>
      </c>
      <c r="D85" s="32" t="s">
        <v>32</v>
      </c>
      <c r="E85" s="32" t="s">
        <v>2465</v>
      </c>
    </row>
    <row r="86" spans="1:5" ht="36" x14ac:dyDescent="0.25">
      <c r="A86" s="32" t="s">
        <v>3595</v>
      </c>
      <c r="B86" s="42" t="s">
        <v>3703</v>
      </c>
      <c r="C86" s="32" t="s">
        <v>3704</v>
      </c>
      <c r="D86" s="32" t="s">
        <v>32</v>
      </c>
      <c r="E86" s="32" t="s">
        <v>2465</v>
      </c>
    </row>
    <row r="87" spans="1:5" ht="36" x14ac:dyDescent="0.25">
      <c r="A87" s="32" t="s">
        <v>3595</v>
      </c>
      <c r="B87" s="42" t="s">
        <v>3705</v>
      </c>
      <c r="C87" s="32" t="s">
        <v>3706</v>
      </c>
      <c r="D87" s="32" t="s">
        <v>32</v>
      </c>
      <c r="E87" s="32" t="s">
        <v>2486</v>
      </c>
    </row>
    <row r="88" spans="1:5" ht="36" x14ac:dyDescent="0.25">
      <c r="A88" s="32" t="s">
        <v>3595</v>
      </c>
      <c r="B88" s="42" t="s">
        <v>3707</v>
      </c>
      <c r="C88" s="32" t="s">
        <v>3708</v>
      </c>
      <c r="D88" s="32" t="s">
        <v>32</v>
      </c>
      <c r="E88" s="32" t="s">
        <v>2486</v>
      </c>
    </row>
    <row r="89" spans="1:5" ht="36" x14ac:dyDescent="0.25">
      <c r="A89" s="32" t="s">
        <v>3595</v>
      </c>
      <c r="B89" s="42" t="s">
        <v>3709</v>
      </c>
      <c r="C89" s="32" t="s">
        <v>3710</v>
      </c>
      <c r="D89" s="32" t="s">
        <v>32</v>
      </c>
      <c r="E89" s="32" t="s">
        <v>2474</v>
      </c>
    </row>
    <row r="90" spans="1:5" ht="36" x14ac:dyDescent="0.25">
      <c r="A90" s="32" t="s">
        <v>3595</v>
      </c>
      <c r="B90" s="42" t="s">
        <v>3711</v>
      </c>
      <c r="C90" s="32" t="s">
        <v>3712</v>
      </c>
      <c r="D90" s="32" t="s">
        <v>32</v>
      </c>
      <c r="E90" s="32" t="s">
        <v>2474</v>
      </c>
    </row>
    <row r="91" spans="1:5" ht="48" x14ac:dyDescent="0.25">
      <c r="A91" s="32" t="s">
        <v>3595</v>
      </c>
      <c r="B91" s="42" t="s">
        <v>3713</v>
      </c>
      <c r="C91" s="32" t="s">
        <v>3714</v>
      </c>
      <c r="D91" s="32" t="s">
        <v>32</v>
      </c>
      <c r="E91" s="32" t="s">
        <v>2500</v>
      </c>
    </row>
    <row r="92" spans="1:5" ht="48" x14ac:dyDescent="0.25">
      <c r="A92" s="32" t="s">
        <v>3595</v>
      </c>
      <c r="B92" s="42" t="s">
        <v>3715</v>
      </c>
      <c r="C92" s="32" t="s">
        <v>3716</v>
      </c>
      <c r="D92" s="32" t="s">
        <v>32</v>
      </c>
      <c r="E92" s="32" t="s">
        <v>2500</v>
      </c>
    </row>
    <row r="93" spans="1:5" ht="48" x14ac:dyDescent="0.25">
      <c r="A93" s="32" t="s">
        <v>3595</v>
      </c>
      <c r="B93" s="42" t="s">
        <v>3717</v>
      </c>
      <c r="C93" s="32" t="s">
        <v>3718</v>
      </c>
      <c r="D93" s="32" t="s">
        <v>32</v>
      </c>
      <c r="E93" s="32" t="s">
        <v>2475</v>
      </c>
    </row>
    <row r="94" spans="1:5" ht="48" x14ac:dyDescent="0.25">
      <c r="A94" s="32" t="s">
        <v>3595</v>
      </c>
      <c r="B94" s="42" t="s">
        <v>3719</v>
      </c>
      <c r="C94" s="32" t="s">
        <v>3720</v>
      </c>
      <c r="D94" s="32" t="s">
        <v>32</v>
      </c>
      <c r="E94" s="32" t="s">
        <v>2475</v>
      </c>
    </row>
    <row r="95" spans="1:5" ht="36" x14ac:dyDescent="0.25">
      <c r="A95" s="32" t="s">
        <v>3595</v>
      </c>
      <c r="B95" s="42" t="s">
        <v>3721</v>
      </c>
      <c r="C95" s="32" t="s">
        <v>3722</v>
      </c>
      <c r="D95" s="32" t="s">
        <v>32</v>
      </c>
      <c r="E95" s="32" t="s">
        <v>2480</v>
      </c>
    </row>
    <row r="96" spans="1:5" ht="36" x14ac:dyDescent="0.25">
      <c r="A96" s="32" t="s">
        <v>3595</v>
      </c>
      <c r="B96" s="42" t="s">
        <v>3723</v>
      </c>
      <c r="C96" s="32" t="s">
        <v>3724</v>
      </c>
      <c r="D96" s="32" t="s">
        <v>32</v>
      </c>
      <c r="E96" s="32" t="s">
        <v>2480</v>
      </c>
    </row>
    <row r="97" spans="1:5" ht="36" x14ac:dyDescent="0.25">
      <c r="A97" s="32" t="s">
        <v>3595</v>
      </c>
      <c r="B97" s="42" t="s">
        <v>3725</v>
      </c>
      <c r="C97" s="32" t="s">
        <v>3726</v>
      </c>
      <c r="D97" s="32" t="s">
        <v>32</v>
      </c>
      <c r="E97" s="32" t="s">
        <v>2482</v>
      </c>
    </row>
    <row r="98" spans="1:5" ht="36" x14ac:dyDescent="0.25">
      <c r="A98" s="32" t="s">
        <v>3595</v>
      </c>
      <c r="B98" s="42" t="s">
        <v>3727</v>
      </c>
      <c r="C98" s="32" t="s">
        <v>3728</v>
      </c>
      <c r="D98" s="32" t="s">
        <v>32</v>
      </c>
      <c r="E98" s="32" t="s">
        <v>2482</v>
      </c>
    </row>
    <row r="99" spans="1:5" ht="36" x14ac:dyDescent="0.25">
      <c r="A99" s="32" t="s">
        <v>3595</v>
      </c>
      <c r="B99" s="42" t="s">
        <v>3729</v>
      </c>
      <c r="C99" s="32" t="s">
        <v>3730</v>
      </c>
      <c r="D99" s="32" t="s">
        <v>32</v>
      </c>
      <c r="E99" s="32" t="s">
        <v>2485</v>
      </c>
    </row>
    <row r="100" spans="1:5" ht="36" x14ac:dyDescent="0.25">
      <c r="A100" s="32" t="s">
        <v>3595</v>
      </c>
      <c r="B100" s="42" t="s">
        <v>3731</v>
      </c>
      <c r="C100" s="32" t="s">
        <v>3732</v>
      </c>
      <c r="D100" s="32" t="s">
        <v>32</v>
      </c>
      <c r="E100" s="32" t="s">
        <v>2485</v>
      </c>
    </row>
    <row r="101" spans="1:5" ht="36" x14ac:dyDescent="0.25">
      <c r="A101" s="32" t="s">
        <v>3595</v>
      </c>
      <c r="B101" s="42" t="s">
        <v>3733</v>
      </c>
      <c r="C101" s="32" t="s">
        <v>3734</v>
      </c>
      <c r="D101" s="32" t="s">
        <v>32</v>
      </c>
      <c r="E101" s="32" t="s">
        <v>2460</v>
      </c>
    </row>
    <row r="102" spans="1:5" ht="36" x14ac:dyDescent="0.25">
      <c r="A102" s="32" t="s">
        <v>3595</v>
      </c>
      <c r="B102" s="42" t="s">
        <v>3735</v>
      </c>
      <c r="C102" s="32" t="s">
        <v>3736</v>
      </c>
      <c r="D102" s="32" t="s">
        <v>32</v>
      </c>
      <c r="E102" s="32" t="s">
        <v>2460</v>
      </c>
    </row>
    <row r="103" spans="1:5" ht="36" x14ac:dyDescent="0.25">
      <c r="A103" s="32" t="s">
        <v>3595</v>
      </c>
      <c r="B103" s="42" t="s">
        <v>3737</v>
      </c>
      <c r="C103" s="32" t="s">
        <v>3738</v>
      </c>
      <c r="D103" s="32" t="s">
        <v>32</v>
      </c>
      <c r="E103" s="32" t="s">
        <v>2450</v>
      </c>
    </row>
    <row r="104" spans="1:5" ht="48" x14ac:dyDescent="0.25">
      <c r="A104" s="32" t="s">
        <v>3595</v>
      </c>
      <c r="B104" s="42" t="s">
        <v>3739</v>
      </c>
      <c r="C104" s="32" t="s">
        <v>3740</v>
      </c>
      <c r="D104" s="32" t="s">
        <v>32</v>
      </c>
      <c r="E104" s="32" t="s">
        <v>3741</v>
      </c>
    </row>
    <row r="105" spans="1:5" ht="48" x14ac:dyDescent="0.25">
      <c r="A105" s="32" t="s">
        <v>3595</v>
      </c>
      <c r="B105" s="42" t="s">
        <v>3742</v>
      </c>
      <c r="C105" s="32" t="s">
        <v>3743</v>
      </c>
      <c r="D105" s="32" t="s">
        <v>32</v>
      </c>
      <c r="E105" s="32" t="s">
        <v>3741</v>
      </c>
    </row>
    <row r="106" spans="1:5" ht="36" x14ac:dyDescent="0.25">
      <c r="A106" s="32" t="s">
        <v>3595</v>
      </c>
      <c r="B106" s="42" t="s">
        <v>3744</v>
      </c>
      <c r="C106" s="32" t="s">
        <v>3745</v>
      </c>
      <c r="D106" s="32" t="s">
        <v>32</v>
      </c>
      <c r="E106" s="32" t="s">
        <v>3746</v>
      </c>
    </row>
    <row r="107" spans="1:5" ht="36" x14ac:dyDescent="0.25">
      <c r="A107" s="32" t="s">
        <v>3595</v>
      </c>
      <c r="B107" s="42" t="s">
        <v>3747</v>
      </c>
      <c r="C107" s="32" t="s">
        <v>3748</v>
      </c>
      <c r="D107" s="32" t="s">
        <v>32</v>
      </c>
      <c r="E107" s="32" t="s">
        <v>3746</v>
      </c>
    </row>
    <row r="108" spans="1:5" ht="36" x14ac:dyDescent="0.25">
      <c r="A108" s="32" t="s">
        <v>3595</v>
      </c>
      <c r="B108" s="42" t="s">
        <v>3749</v>
      </c>
      <c r="C108" s="32" t="s">
        <v>3750</v>
      </c>
      <c r="D108" s="32" t="s">
        <v>32</v>
      </c>
      <c r="E108" s="32" t="s">
        <v>2482</v>
      </c>
    </row>
    <row r="109" spans="1:5" ht="36" x14ac:dyDescent="0.25">
      <c r="A109" s="32" t="s">
        <v>3595</v>
      </c>
      <c r="B109" s="42" t="s">
        <v>3751</v>
      </c>
      <c r="C109" s="32" t="s">
        <v>3752</v>
      </c>
      <c r="D109" s="32" t="s">
        <v>32</v>
      </c>
      <c r="E109" s="32" t="s">
        <v>3753</v>
      </c>
    </row>
    <row r="110" spans="1:5" ht="36" x14ac:dyDescent="0.25">
      <c r="A110" s="32" t="s">
        <v>3595</v>
      </c>
      <c r="B110" s="42" t="s">
        <v>3754</v>
      </c>
      <c r="C110" s="32" t="s">
        <v>3755</v>
      </c>
      <c r="D110" s="32" t="s">
        <v>32</v>
      </c>
      <c r="E110" s="32" t="s">
        <v>3756</v>
      </c>
    </row>
    <row r="111" spans="1:5" ht="36" x14ac:dyDescent="0.25">
      <c r="A111" s="32" t="s">
        <v>3595</v>
      </c>
      <c r="B111" s="42" t="s">
        <v>3757</v>
      </c>
      <c r="C111" s="32" t="s">
        <v>3758</v>
      </c>
      <c r="D111" s="32" t="s">
        <v>32</v>
      </c>
      <c r="E111" s="32" t="s">
        <v>3753</v>
      </c>
    </row>
    <row r="112" spans="1:5" ht="36" x14ac:dyDescent="0.25">
      <c r="A112" s="32" t="s">
        <v>3595</v>
      </c>
      <c r="B112" s="42" t="s">
        <v>3759</v>
      </c>
      <c r="C112" s="32" t="s">
        <v>3760</v>
      </c>
      <c r="D112" s="32" t="s">
        <v>32</v>
      </c>
      <c r="E112" s="32" t="s">
        <v>2482</v>
      </c>
    </row>
    <row r="113" spans="1:5" ht="36" x14ac:dyDescent="0.25">
      <c r="A113" s="32" t="s">
        <v>3595</v>
      </c>
      <c r="B113" s="42" t="s">
        <v>3761</v>
      </c>
      <c r="C113" s="32" t="s">
        <v>3762</v>
      </c>
      <c r="D113" s="32" t="s">
        <v>32</v>
      </c>
      <c r="E113" s="32" t="s">
        <v>3763</v>
      </c>
    </row>
    <row r="114" spans="1:5" ht="36" x14ac:dyDescent="0.25">
      <c r="A114" s="32" t="s">
        <v>3595</v>
      </c>
      <c r="B114" s="42" t="s">
        <v>3764</v>
      </c>
      <c r="C114" s="32" t="s">
        <v>3765</v>
      </c>
      <c r="D114" s="32" t="s">
        <v>32</v>
      </c>
      <c r="E114" s="32" t="s">
        <v>3766</v>
      </c>
    </row>
    <row r="115" spans="1:5" ht="36" x14ac:dyDescent="0.25">
      <c r="A115" s="32" t="s">
        <v>3595</v>
      </c>
      <c r="B115" s="42" t="s">
        <v>3767</v>
      </c>
      <c r="C115" s="32" t="s">
        <v>3768</v>
      </c>
      <c r="D115" s="32" t="s">
        <v>32</v>
      </c>
      <c r="E115" s="32" t="s">
        <v>3769</v>
      </c>
    </row>
    <row r="116" spans="1:5" ht="36" x14ac:dyDescent="0.25">
      <c r="A116" s="32" t="s">
        <v>3595</v>
      </c>
      <c r="B116" s="42" t="s">
        <v>3770</v>
      </c>
      <c r="C116" s="32" t="s">
        <v>3771</v>
      </c>
      <c r="D116" s="32" t="s">
        <v>32</v>
      </c>
      <c r="E116" s="32" t="s">
        <v>2483</v>
      </c>
    </row>
    <row r="117" spans="1:5" ht="36" x14ac:dyDescent="0.25">
      <c r="A117" s="32" t="s">
        <v>3595</v>
      </c>
      <c r="B117" s="42" t="s">
        <v>3772</v>
      </c>
      <c r="C117" s="32" t="s">
        <v>3773</v>
      </c>
      <c r="D117" s="32" t="s">
        <v>32</v>
      </c>
      <c r="E117" s="32" t="s">
        <v>3774</v>
      </c>
    </row>
    <row r="118" spans="1:5" ht="36" x14ac:dyDescent="0.25">
      <c r="A118" s="32" t="s">
        <v>3595</v>
      </c>
      <c r="B118" s="42" t="s">
        <v>3775</v>
      </c>
      <c r="C118" s="32" t="s">
        <v>3776</v>
      </c>
      <c r="D118" s="32" t="s">
        <v>32</v>
      </c>
      <c r="E118" s="32" t="s">
        <v>3777</v>
      </c>
    </row>
    <row r="119" spans="1:5" ht="48" x14ac:dyDescent="0.25">
      <c r="A119" s="32" t="s">
        <v>3595</v>
      </c>
      <c r="B119" s="42" t="s">
        <v>3778</v>
      </c>
      <c r="C119" s="32" t="s">
        <v>3779</v>
      </c>
      <c r="D119" s="32" t="s">
        <v>32</v>
      </c>
      <c r="E119" s="32" t="s">
        <v>3741</v>
      </c>
    </row>
    <row r="120" spans="1:5" ht="36" x14ac:dyDescent="0.25">
      <c r="A120" s="32" t="s">
        <v>3595</v>
      </c>
      <c r="B120" s="42" t="s">
        <v>3780</v>
      </c>
      <c r="C120" s="32" t="s">
        <v>3781</v>
      </c>
      <c r="D120" s="32" t="s">
        <v>32</v>
      </c>
      <c r="E120" s="32" t="s">
        <v>3597</v>
      </c>
    </row>
    <row r="121" spans="1:5" ht="36" x14ac:dyDescent="0.25">
      <c r="A121" s="32" t="s">
        <v>3595</v>
      </c>
      <c r="B121" s="42" t="s">
        <v>3782</v>
      </c>
      <c r="C121" s="32" t="s">
        <v>3783</v>
      </c>
      <c r="D121" s="32" t="s">
        <v>32</v>
      </c>
      <c r="E121" s="32" t="s">
        <v>3756</v>
      </c>
    </row>
    <row r="122" spans="1:5" ht="36" x14ac:dyDescent="0.25">
      <c r="A122" s="32" t="s">
        <v>3595</v>
      </c>
      <c r="B122" s="42" t="s">
        <v>3784</v>
      </c>
      <c r="C122" s="32" t="s">
        <v>3785</v>
      </c>
      <c r="D122" s="32" t="s">
        <v>32</v>
      </c>
      <c r="E122" s="32" t="s">
        <v>2469</v>
      </c>
    </row>
    <row r="123" spans="1:5" ht="36" x14ac:dyDescent="0.25">
      <c r="A123" s="32" t="s">
        <v>3595</v>
      </c>
      <c r="B123" s="42" t="s">
        <v>3786</v>
      </c>
      <c r="C123" s="32" t="s">
        <v>3787</v>
      </c>
      <c r="D123" s="32" t="s">
        <v>32</v>
      </c>
      <c r="E123" s="32" t="s">
        <v>3604</v>
      </c>
    </row>
    <row r="124" spans="1:5" ht="48" x14ac:dyDescent="0.25">
      <c r="A124" s="32" t="s">
        <v>3595</v>
      </c>
      <c r="B124" s="42" t="s">
        <v>3788</v>
      </c>
      <c r="C124" s="32" t="s">
        <v>3789</v>
      </c>
      <c r="D124" s="32" t="s">
        <v>32</v>
      </c>
      <c r="E124" s="32" t="s">
        <v>2471</v>
      </c>
    </row>
    <row r="125" spans="1:5" ht="36" x14ac:dyDescent="0.25">
      <c r="A125" s="32" t="s">
        <v>3595</v>
      </c>
      <c r="B125" s="42" t="s">
        <v>3790</v>
      </c>
      <c r="C125" s="32" t="s">
        <v>3791</v>
      </c>
      <c r="D125" s="32" t="s">
        <v>32</v>
      </c>
      <c r="E125" s="32" t="s">
        <v>3792</v>
      </c>
    </row>
    <row r="126" spans="1:5" ht="36" x14ac:dyDescent="0.25">
      <c r="A126" s="32" t="s">
        <v>3595</v>
      </c>
      <c r="B126" s="42" t="s">
        <v>3793</v>
      </c>
      <c r="C126" s="32" t="s">
        <v>3794</v>
      </c>
      <c r="D126" s="32" t="s">
        <v>32</v>
      </c>
      <c r="E126" s="32" t="s">
        <v>3611</v>
      </c>
    </row>
    <row r="127" spans="1:5" ht="48" x14ac:dyDescent="0.25">
      <c r="A127" s="32" t="s">
        <v>3595</v>
      </c>
      <c r="B127" s="42" t="s">
        <v>3795</v>
      </c>
      <c r="C127" s="32" t="s">
        <v>3796</v>
      </c>
      <c r="D127" s="32" t="s">
        <v>32</v>
      </c>
      <c r="E127" s="32" t="s">
        <v>3601</v>
      </c>
    </row>
    <row r="128" spans="1:5" ht="36" x14ac:dyDescent="0.25">
      <c r="A128" s="32" t="s">
        <v>3595</v>
      </c>
      <c r="B128" s="42" t="s">
        <v>3797</v>
      </c>
      <c r="C128" s="32" t="s">
        <v>3798</v>
      </c>
      <c r="D128" s="32" t="s">
        <v>32</v>
      </c>
      <c r="E128" s="32" t="s">
        <v>3799</v>
      </c>
    </row>
    <row r="129" spans="1:5" ht="36" x14ac:dyDescent="0.25">
      <c r="A129" s="32" t="s">
        <v>3595</v>
      </c>
      <c r="B129" s="42" t="s">
        <v>3800</v>
      </c>
      <c r="C129" s="32" t="s">
        <v>3801</v>
      </c>
      <c r="D129" s="32" t="s">
        <v>32</v>
      </c>
      <c r="E129" s="32" t="s">
        <v>3802</v>
      </c>
    </row>
    <row r="130" spans="1:5" ht="36" x14ac:dyDescent="0.25">
      <c r="A130" s="32" t="s">
        <v>3595</v>
      </c>
      <c r="B130" s="42" t="s">
        <v>3803</v>
      </c>
      <c r="C130" s="32" t="s">
        <v>3804</v>
      </c>
      <c r="D130" s="32" t="s">
        <v>32</v>
      </c>
      <c r="E130" s="32" t="s">
        <v>3805</v>
      </c>
    </row>
    <row r="131" spans="1:5" ht="36" x14ac:dyDescent="0.25">
      <c r="A131" s="32" t="s">
        <v>3595</v>
      </c>
      <c r="B131" s="42" t="s">
        <v>3806</v>
      </c>
      <c r="C131" s="32" t="s">
        <v>3807</v>
      </c>
      <c r="D131" s="32" t="s">
        <v>32</v>
      </c>
      <c r="E131" s="32" t="s">
        <v>2472</v>
      </c>
    </row>
    <row r="132" spans="1:5" ht="36" x14ac:dyDescent="0.25">
      <c r="A132" s="32" t="s">
        <v>3595</v>
      </c>
      <c r="B132" s="42" t="s">
        <v>3808</v>
      </c>
      <c r="C132" s="32" t="s">
        <v>3809</v>
      </c>
      <c r="D132" s="32" t="s">
        <v>32</v>
      </c>
      <c r="E132" s="32" t="s">
        <v>3604</v>
      </c>
    </row>
    <row r="133" spans="1:5" ht="48" x14ac:dyDescent="0.25">
      <c r="A133" s="32" t="s">
        <v>3595</v>
      </c>
      <c r="B133" s="42" t="s">
        <v>3810</v>
      </c>
      <c r="C133" s="32" t="s">
        <v>3811</v>
      </c>
      <c r="D133" s="32" t="s">
        <v>32</v>
      </c>
      <c r="E133" s="32" t="s">
        <v>2471</v>
      </c>
    </row>
    <row r="134" spans="1:5" ht="36" x14ac:dyDescent="0.25">
      <c r="A134" s="32" t="s">
        <v>3595</v>
      </c>
      <c r="B134" s="42" t="s">
        <v>3812</v>
      </c>
      <c r="C134" s="32" t="s">
        <v>3813</v>
      </c>
      <c r="D134" s="32" t="s">
        <v>32</v>
      </c>
      <c r="E134" s="32" t="s">
        <v>3769</v>
      </c>
    </row>
    <row r="135" spans="1:5" ht="36" x14ac:dyDescent="0.25">
      <c r="A135" s="32" t="s">
        <v>3595</v>
      </c>
      <c r="B135" s="42" t="s">
        <v>3814</v>
      </c>
      <c r="C135" s="32" t="s">
        <v>3815</v>
      </c>
      <c r="D135" s="32" t="s">
        <v>32</v>
      </c>
      <c r="E135" s="32" t="s">
        <v>3805</v>
      </c>
    </row>
    <row r="136" spans="1:5" ht="36" x14ac:dyDescent="0.25">
      <c r="A136" s="32" t="s">
        <v>3595</v>
      </c>
      <c r="B136" s="42" t="s">
        <v>3816</v>
      </c>
      <c r="C136" s="32" t="s">
        <v>3817</v>
      </c>
      <c r="D136" s="32" t="s">
        <v>32</v>
      </c>
      <c r="E136" s="32" t="s">
        <v>3802</v>
      </c>
    </row>
    <row r="137" spans="1:5" ht="36" x14ac:dyDescent="0.25">
      <c r="A137" s="32" t="s">
        <v>3595</v>
      </c>
      <c r="B137" s="42" t="s">
        <v>3818</v>
      </c>
      <c r="C137" s="32" t="s">
        <v>3819</v>
      </c>
      <c r="D137" s="32" t="s">
        <v>32</v>
      </c>
      <c r="E137" s="32" t="s">
        <v>3802</v>
      </c>
    </row>
    <row r="138" spans="1:5" ht="36" x14ac:dyDescent="0.25">
      <c r="A138" s="32" t="s">
        <v>3595</v>
      </c>
      <c r="B138" s="42" t="s">
        <v>3820</v>
      </c>
      <c r="C138" s="32" t="s">
        <v>3821</v>
      </c>
      <c r="D138" s="32" t="s">
        <v>32</v>
      </c>
      <c r="E138" s="32" t="s">
        <v>3799</v>
      </c>
    </row>
    <row r="139" spans="1:5" ht="36" x14ac:dyDescent="0.25">
      <c r="A139" s="32" t="s">
        <v>3595</v>
      </c>
      <c r="B139" s="42" t="s">
        <v>3822</v>
      </c>
      <c r="C139" s="32" t="s">
        <v>3823</v>
      </c>
      <c r="D139" s="32" t="s">
        <v>32</v>
      </c>
      <c r="E139" s="32" t="s">
        <v>3799</v>
      </c>
    </row>
    <row r="140" spans="1:5" ht="36" x14ac:dyDescent="0.25">
      <c r="A140" s="32" t="s">
        <v>3595</v>
      </c>
      <c r="B140" s="42" t="s">
        <v>3824</v>
      </c>
      <c r="C140" s="32" t="s">
        <v>3825</v>
      </c>
      <c r="D140" s="32" t="s">
        <v>32</v>
      </c>
      <c r="E140" s="32" t="s">
        <v>2472</v>
      </c>
    </row>
    <row r="141" spans="1:5" ht="48" x14ac:dyDescent="0.25">
      <c r="A141" s="32" t="s">
        <v>3595</v>
      </c>
      <c r="B141" s="42" t="s">
        <v>3826</v>
      </c>
      <c r="C141" s="32" t="s">
        <v>3827</v>
      </c>
      <c r="D141" s="32" t="s">
        <v>32</v>
      </c>
      <c r="E141" s="32" t="s">
        <v>3601</v>
      </c>
    </row>
    <row r="142" spans="1:5" ht="36" x14ac:dyDescent="0.25">
      <c r="A142" s="32" t="s">
        <v>3595</v>
      </c>
      <c r="B142" s="42" t="s">
        <v>3828</v>
      </c>
      <c r="C142" s="32" t="s">
        <v>3630</v>
      </c>
      <c r="D142" s="32" t="s">
        <v>32</v>
      </c>
      <c r="E142" s="32" t="s">
        <v>3611</v>
      </c>
    </row>
    <row r="143" spans="1:5" ht="36" x14ac:dyDescent="0.25">
      <c r="A143" s="32" t="s">
        <v>3595</v>
      </c>
      <c r="B143" s="42" t="s">
        <v>3829</v>
      </c>
      <c r="C143" s="32" t="s">
        <v>3830</v>
      </c>
      <c r="D143" s="32" t="s">
        <v>32</v>
      </c>
      <c r="E143" s="32" t="s">
        <v>3792</v>
      </c>
    </row>
    <row r="144" spans="1:5" ht="36" x14ac:dyDescent="0.25">
      <c r="A144" s="32" t="s">
        <v>3595</v>
      </c>
      <c r="B144" s="42" t="s">
        <v>3831</v>
      </c>
      <c r="C144" s="32" t="s">
        <v>3832</v>
      </c>
      <c r="D144" s="32" t="s">
        <v>32</v>
      </c>
      <c r="E144" s="32" t="s">
        <v>3792</v>
      </c>
    </row>
    <row r="145" spans="1:5" ht="36" x14ac:dyDescent="0.25">
      <c r="A145" s="32" t="s">
        <v>3595</v>
      </c>
      <c r="B145" s="42" t="s">
        <v>3833</v>
      </c>
      <c r="C145" s="32" t="s">
        <v>3834</v>
      </c>
      <c r="D145" s="32" t="s">
        <v>32</v>
      </c>
      <c r="E145" s="32" t="s">
        <v>2469</v>
      </c>
    </row>
    <row r="146" spans="1:5" ht="36" x14ac:dyDescent="0.25">
      <c r="A146" s="32" t="s">
        <v>3595</v>
      </c>
      <c r="B146" s="42" t="s">
        <v>3835</v>
      </c>
      <c r="C146" s="32" t="s">
        <v>3836</v>
      </c>
      <c r="D146" s="32" t="s">
        <v>32</v>
      </c>
      <c r="E146" s="32" t="s">
        <v>2469</v>
      </c>
    </row>
    <row r="147" spans="1:5" ht="36" x14ac:dyDescent="0.25">
      <c r="A147" s="32" t="s">
        <v>3595</v>
      </c>
      <c r="B147" s="42" t="s">
        <v>3837</v>
      </c>
      <c r="C147" s="32" t="s">
        <v>3838</v>
      </c>
      <c r="D147" s="32" t="s">
        <v>32</v>
      </c>
      <c r="E147" s="32" t="s">
        <v>3763</v>
      </c>
    </row>
    <row r="148" spans="1:5" ht="36" x14ac:dyDescent="0.25">
      <c r="A148" s="32" t="s">
        <v>3595</v>
      </c>
      <c r="B148" s="42" t="s">
        <v>3839</v>
      </c>
      <c r="C148" s="32" t="s">
        <v>3840</v>
      </c>
      <c r="D148" s="32" t="s">
        <v>32</v>
      </c>
      <c r="E148" s="32" t="s">
        <v>3766</v>
      </c>
    </row>
    <row r="149" spans="1:5" ht="36" x14ac:dyDescent="0.25">
      <c r="A149" s="32" t="s">
        <v>3595</v>
      </c>
      <c r="B149" s="42" t="s">
        <v>3841</v>
      </c>
      <c r="C149" s="32" t="s">
        <v>3842</v>
      </c>
      <c r="D149" s="32" t="s">
        <v>32</v>
      </c>
      <c r="E149" s="32" t="s">
        <v>2483</v>
      </c>
    </row>
    <row r="150" spans="1:5" ht="36" x14ac:dyDescent="0.25">
      <c r="A150" s="32" t="s">
        <v>3595</v>
      </c>
      <c r="B150" s="42" t="s">
        <v>3843</v>
      </c>
      <c r="C150" s="32" t="s">
        <v>3844</v>
      </c>
      <c r="D150" s="32" t="s">
        <v>32</v>
      </c>
      <c r="E150" s="32" t="s">
        <v>3774</v>
      </c>
    </row>
    <row r="151" spans="1:5" ht="36" x14ac:dyDescent="0.25">
      <c r="A151" s="32" t="s">
        <v>3595</v>
      </c>
      <c r="B151" s="42" t="s">
        <v>3845</v>
      </c>
      <c r="C151" s="32" t="s">
        <v>3846</v>
      </c>
      <c r="D151" s="32" t="s">
        <v>32</v>
      </c>
      <c r="E151" s="32" t="s">
        <v>3777</v>
      </c>
    </row>
    <row r="152" spans="1:5" ht="48" x14ac:dyDescent="0.25">
      <c r="A152" s="32" t="s">
        <v>3595</v>
      </c>
      <c r="B152" s="42" t="s">
        <v>3847</v>
      </c>
      <c r="C152" s="32" t="s">
        <v>3848</v>
      </c>
      <c r="D152" s="32" t="s">
        <v>32</v>
      </c>
      <c r="E152" s="32" t="s">
        <v>3741</v>
      </c>
    </row>
    <row r="153" spans="1:5" ht="36" x14ac:dyDescent="0.25">
      <c r="A153" s="32" t="s">
        <v>3595</v>
      </c>
      <c r="B153" s="42" t="s">
        <v>3849</v>
      </c>
      <c r="C153" s="32" t="s">
        <v>3850</v>
      </c>
      <c r="D153" s="32" t="s">
        <v>32</v>
      </c>
      <c r="E153" s="32" t="s">
        <v>3625</v>
      </c>
    </row>
    <row r="154" spans="1:5" ht="36" x14ac:dyDescent="0.25">
      <c r="A154" s="32" t="s">
        <v>3595</v>
      </c>
      <c r="B154" s="42" t="s">
        <v>3851</v>
      </c>
      <c r="C154" s="32" t="s">
        <v>3852</v>
      </c>
      <c r="D154" s="32" t="s">
        <v>32</v>
      </c>
      <c r="E154" s="32" t="s">
        <v>2468</v>
      </c>
    </row>
    <row r="155" spans="1:5" ht="36" x14ac:dyDescent="0.25">
      <c r="A155" s="32" t="s">
        <v>3595</v>
      </c>
      <c r="B155" s="42" t="s">
        <v>3853</v>
      </c>
      <c r="C155" s="32" t="s">
        <v>3854</v>
      </c>
      <c r="D155" s="32" t="s">
        <v>32</v>
      </c>
      <c r="E155" s="32" t="s">
        <v>2468</v>
      </c>
    </row>
    <row r="156" spans="1:5" ht="36" x14ac:dyDescent="0.25">
      <c r="A156" s="32" t="s">
        <v>3595</v>
      </c>
      <c r="B156" s="42" t="s">
        <v>3855</v>
      </c>
      <c r="C156" s="32" t="s">
        <v>3856</v>
      </c>
      <c r="D156" s="32" t="s">
        <v>32</v>
      </c>
      <c r="E156" s="32" t="s">
        <v>3625</v>
      </c>
    </row>
    <row r="157" spans="1:5" ht="36" x14ac:dyDescent="0.25">
      <c r="A157" s="32" t="s">
        <v>3595</v>
      </c>
      <c r="B157" s="42" t="s">
        <v>3857</v>
      </c>
      <c r="C157" s="32" t="s">
        <v>3858</v>
      </c>
      <c r="D157" s="32" t="s">
        <v>32</v>
      </c>
      <c r="E157" s="32" t="s">
        <v>2469</v>
      </c>
    </row>
    <row r="158" spans="1:5" ht="36" x14ac:dyDescent="0.25">
      <c r="A158" s="32" t="s">
        <v>3595</v>
      </c>
      <c r="B158" s="42" t="s">
        <v>3859</v>
      </c>
      <c r="C158" s="32" t="s">
        <v>3860</v>
      </c>
      <c r="D158" s="32" t="s">
        <v>32</v>
      </c>
      <c r="E158" s="32" t="s">
        <v>3792</v>
      </c>
    </row>
    <row r="159" spans="1:5" ht="36" x14ac:dyDescent="0.25">
      <c r="A159" s="32" t="s">
        <v>3595</v>
      </c>
      <c r="B159" s="42" t="s">
        <v>3861</v>
      </c>
      <c r="C159" s="32" t="s">
        <v>3862</v>
      </c>
      <c r="D159" s="32" t="s">
        <v>32</v>
      </c>
      <c r="E159" s="32" t="s">
        <v>3799</v>
      </c>
    </row>
    <row r="160" spans="1:5" ht="36" x14ac:dyDescent="0.25">
      <c r="A160" s="32" t="s">
        <v>3595</v>
      </c>
      <c r="B160" s="42" t="s">
        <v>3863</v>
      </c>
      <c r="C160" s="32" t="s">
        <v>3864</v>
      </c>
      <c r="D160" s="32" t="s">
        <v>32</v>
      </c>
      <c r="E160" s="32" t="s">
        <v>3865</v>
      </c>
    </row>
    <row r="161" spans="1:5" ht="36" x14ac:dyDescent="0.25">
      <c r="A161" s="32" t="s">
        <v>3595</v>
      </c>
      <c r="B161" s="42" t="s">
        <v>3866</v>
      </c>
      <c r="C161" s="32" t="s">
        <v>3867</v>
      </c>
      <c r="D161" s="32" t="s">
        <v>32</v>
      </c>
      <c r="E161" s="32" t="s">
        <v>3865</v>
      </c>
    </row>
    <row r="162" spans="1:5" ht="36" x14ac:dyDescent="0.25">
      <c r="A162" s="32" t="s">
        <v>3595</v>
      </c>
      <c r="B162" s="42" t="s">
        <v>3868</v>
      </c>
      <c r="C162" s="32" t="s">
        <v>3869</v>
      </c>
      <c r="D162" s="32" t="s">
        <v>32</v>
      </c>
      <c r="E162" s="32" t="s">
        <v>3802</v>
      </c>
    </row>
    <row r="163" spans="1:5" ht="36" x14ac:dyDescent="0.25">
      <c r="A163" s="32" t="s">
        <v>3595</v>
      </c>
      <c r="B163" s="42" t="s">
        <v>3870</v>
      </c>
      <c r="C163" s="32" t="s">
        <v>3871</v>
      </c>
      <c r="D163" s="32" t="s">
        <v>32</v>
      </c>
      <c r="E163" s="32" t="s">
        <v>3872</v>
      </c>
    </row>
    <row r="164" spans="1:5" ht="48" x14ac:dyDescent="0.25">
      <c r="A164" s="32" t="s">
        <v>3595</v>
      </c>
      <c r="B164" s="42" t="s">
        <v>3873</v>
      </c>
      <c r="C164" s="32" t="s">
        <v>3874</v>
      </c>
      <c r="D164" s="32" t="s">
        <v>32</v>
      </c>
      <c r="E164" s="32" t="s">
        <v>2471</v>
      </c>
    </row>
    <row r="165" spans="1:5" ht="36" x14ac:dyDescent="0.25">
      <c r="A165" s="32" t="s">
        <v>3595</v>
      </c>
      <c r="B165" s="42" t="s">
        <v>3875</v>
      </c>
      <c r="C165" s="32" t="s">
        <v>3876</v>
      </c>
      <c r="D165" s="32" t="s">
        <v>32</v>
      </c>
      <c r="E165" s="32" t="s">
        <v>3597</v>
      </c>
    </row>
    <row r="166" spans="1:5" ht="36" x14ac:dyDescent="0.25">
      <c r="A166" s="32" t="s">
        <v>3595</v>
      </c>
      <c r="B166" s="42" t="s">
        <v>3877</v>
      </c>
      <c r="C166" s="32" t="s">
        <v>3878</v>
      </c>
      <c r="D166" s="32" t="s">
        <v>140</v>
      </c>
      <c r="E166" s="32" t="s">
        <v>3879</v>
      </c>
    </row>
    <row r="167" spans="1:5" ht="36" x14ac:dyDescent="0.25">
      <c r="A167" s="32" t="s">
        <v>3595</v>
      </c>
      <c r="B167" s="42" t="s">
        <v>3880</v>
      </c>
      <c r="C167" s="32" t="s">
        <v>3881</v>
      </c>
      <c r="D167" s="32" t="s">
        <v>140</v>
      </c>
      <c r="E167" s="32" t="s">
        <v>3879</v>
      </c>
    </row>
    <row r="168" spans="1:5" ht="36" x14ac:dyDescent="0.25">
      <c r="A168" s="32" t="s">
        <v>3595</v>
      </c>
      <c r="B168" s="42" t="s">
        <v>3882</v>
      </c>
      <c r="C168" s="32" t="s">
        <v>3883</v>
      </c>
      <c r="D168" s="32" t="s">
        <v>623</v>
      </c>
      <c r="E168" s="32" t="s">
        <v>2497</v>
      </c>
    </row>
    <row r="169" spans="1:5" ht="36" x14ac:dyDescent="0.25">
      <c r="A169" s="32" t="s">
        <v>3595</v>
      </c>
      <c r="B169" s="42" t="s">
        <v>3884</v>
      </c>
      <c r="C169" s="32" t="s">
        <v>3885</v>
      </c>
      <c r="D169" s="32" t="s">
        <v>966</v>
      </c>
      <c r="E169" s="32" t="s">
        <v>2459</v>
      </c>
    </row>
    <row r="170" spans="1:5" ht="36" x14ac:dyDescent="0.25">
      <c r="A170" s="32" t="s">
        <v>3595</v>
      </c>
      <c r="B170" s="42" t="s">
        <v>3886</v>
      </c>
      <c r="C170" s="32" t="s">
        <v>3887</v>
      </c>
      <c r="D170" s="32" t="s">
        <v>966</v>
      </c>
      <c r="E170" s="32" t="s">
        <v>2459</v>
      </c>
    </row>
    <row r="171" spans="1:5" ht="48" x14ac:dyDescent="0.25">
      <c r="A171" s="32" t="s">
        <v>3595</v>
      </c>
      <c r="B171" s="42" t="s">
        <v>3888</v>
      </c>
      <c r="C171" s="32" t="s">
        <v>3889</v>
      </c>
      <c r="D171" s="32" t="s">
        <v>966</v>
      </c>
      <c r="E171" s="32" t="s">
        <v>2492</v>
      </c>
    </row>
    <row r="172" spans="1:5" ht="48" x14ac:dyDescent="0.25">
      <c r="A172" s="32" t="s">
        <v>3595</v>
      </c>
      <c r="B172" s="42" t="s">
        <v>3890</v>
      </c>
      <c r="C172" s="32" t="s">
        <v>3891</v>
      </c>
      <c r="D172" s="32" t="s">
        <v>966</v>
      </c>
      <c r="E172" s="32" t="s">
        <v>2492</v>
      </c>
    </row>
    <row r="173" spans="1:5" ht="36" x14ac:dyDescent="0.25">
      <c r="A173" s="32" t="s">
        <v>3595</v>
      </c>
      <c r="B173" s="42" t="s">
        <v>3892</v>
      </c>
      <c r="C173" s="32" t="s">
        <v>3893</v>
      </c>
      <c r="D173" s="32" t="s">
        <v>966</v>
      </c>
      <c r="E173" s="32" t="s">
        <v>2455</v>
      </c>
    </row>
    <row r="174" spans="1:5" ht="36" x14ac:dyDescent="0.25">
      <c r="A174" s="32" t="s">
        <v>3595</v>
      </c>
      <c r="B174" s="42" t="s">
        <v>3894</v>
      </c>
      <c r="C174" s="32" t="s">
        <v>3895</v>
      </c>
      <c r="D174" s="32" t="s">
        <v>966</v>
      </c>
      <c r="E174" s="32" t="s">
        <v>2455</v>
      </c>
    </row>
    <row r="175" spans="1:5" ht="36" x14ac:dyDescent="0.25">
      <c r="A175" s="32" t="s">
        <v>3595</v>
      </c>
      <c r="B175" s="42" t="s">
        <v>3896</v>
      </c>
      <c r="C175" s="32" t="s">
        <v>3897</v>
      </c>
      <c r="D175" s="32" t="s">
        <v>966</v>
      </c>
      <c r="E175" s="32" t="s">
        <v>3898</v>
      </c>
    </row>
    <row r="176" spans="1:5" ht="36" x14ac:dyDescent="0.25">
      <c r="A176" s="32" t="s">
        <v>3595</v>
      </c>
      <c r="B176" s="42" t="s">
        <v>3899</v>
      </c>
      <c r="C176" s="32" t="s">
        <v>3900</v>
      </c>
      <c r="D176" s="32" t="s">
        <v>966</v>
      </c>
      <c r="E176" s="32" t="s">
        <v>2484</v>
      </c>
    </row>
    <row r="177" spans="1:5" ht="36" x14ac:dyDescent="0.25">
      <c r="A177" s="32" t="s">
        <v>3595</v>
      </c>
      <c r="B177" s="42" t="s">
        <v>3901</v>
      </c>
      <c r="C177" s="32" t="s">
        <v>3902</v>
      </c>
      <c r="D177" s="32" t="s">
        <v>966</v>
      </c>
      <c r="E177" s="32" t="s">
        <v>3903</v>
      </c>
    </row>
    <row r="178" spans="1:5" ht="36" x14ac:dyDescent="0.25">
      <c r="A178" s="32" t="s">
        <v>3595</v>
      </c>
      <c r="B178" s="42" t="s">
        <v>3904</v>
      </c>
      <c r="C178" s="32" t="s">
        <v>3905</v>
      </c>
      <c r="D178" s="32" t="s">
        <v>966</v>
      </c>
      <c r="E178" s="32" t="s">
        <v>3906</v>
      </c>
    </row>
    <row r="179" spans="1:5" ht="36" x14ac:dyDescent="0.25">
      <c r="A179" s="32" t="s">
        <v>3595</v>
      </c>
      <c r="B179" s="42" t="s">
        <v>3907</v>
      </c>
      <c r="C179" s="32" t="s">
        <v>3908</v>
      </c>
      <c r="D179" s="32" t="s">
        <v>966</v>
      </c>
      <c r="E179" s="32" t="s">
        <v>3909</v>
      </c>
    </row>
    <row r="180" spans="1:5" ht="36" x14ac:dyDescent="0.25">
      <c r="A180" s="32" t="s">
        <v>3595</v>
      </c>
      <c r="B180" s="42" t="s">
        <v>3910</v>
      </c>
      <c r="C180" s="32" t="s">
        <v>3911</v>
      </c>
      <c r="D180" s="32" t="s">
        <v>966</v>
      </c>
      <c r="E180" s="32" t="s">
        <v>3898</v>
      </c>
    </row>
    <row r="181" spans="1:5" ht="36" x14ac:dyDescent="0.25">
      <c r="A181" s="32" t="s">
        <v>3595</v>
      </c>
      <c r="B181" s="42" t="s">
        <v>3912</v>
      </c>
      <c r="C181" s="32" t="s">
        <v>3913</v>
      </c>
      <c r="D181" s="32" t="s">
        <v>966</v>
      </c>
      <c r="E181" s="32" t="s">
        <v>2484</v>
      </c>
    </row>
    <row r="182" spans="1:5" ht="36" x14ac:dyDescent="0.25">
      <c r="A182" s="32" t="s">
        <v>3595</v>
      </c>
      <c r="B182" s="42" t="s">
        <v>3914</v>
      </c>
      <c r="C182" s="32" t="s">
        <v>3915</v>
      </c>
      <c r="D182" s="32" t="s">
        <v>966</v>
      </c>
      <c r="E182" s="32" t="s">
        <v>3903</v>
      </c>
    </row>
    <row r="183" spans="1:5" ht="36" x14ac:dyDescent="0.25">
      <c r="A183" s="32" t="s">
        <v>3595</v>
      </c>
      <c r="B183" s="42" t="s">
        <v>3916</v>
      </c>
      <c r="C183" s="32" t="s">
        <v>3917</v>
      </c>
      <c r="D183" s="32" t="s">
        <v>966</v>
      </c>
      <c r="E183" s="32" t="s">
        <v>3906</v>
      </c>
    </row>
    <row r="184" spans="1:5" ht="36" x14ac:dyDescent="0.25">
      <c r="A184" s="32" t="s">
        <v>3595</v>
      </c>
      <c r="B184" s="42" t="s">
        <v>3918</v>
      </c>
      <c r="C184" s="32" t="s">
        <v>3919</v>
      </c>
      <c r="D184" s="32" t="s">
        <v>966</v>
      </c>
      <c r="E184" s="32" t="s">
        <v>3909</v>
      </c>
    </row>
    <row r="185" spans="1:5" ht="36" x14ac:dyDescent="0.25">
      <c r="A185" s="32" t="s">
        <v>3595</v>
      </c>
      <c r="B185" s="42" t="s">
        <v>3920</v>
      </c>
      <c r="C185" s="32" t="s">
        <v>3921</v>
      </c>
      <c r="D185" s="32" t="s">
        <v>45</v>
      </c>
      <c r="E185" s="32" t="s">
        <v>2452</v>
      </c>
    </row>
    <row r="186" spans="1:5" ht="36" x14ac:dyDescent="0.25">
      <c r="A186" s="32" t="s">
        <v>3595</v>
      </c>
      <c r="B186" s="42" t="s">
        <v>3922</v>
      </c>
      <c r="C186" s="32" t="s">
        <v>3923</v>
      </c>
      <c r="D186" s="32" t="s">
        <v>45</v>
      </c>
      <c r="E186" s="32" t="s">
        <v>2456</v>
      </c>
    </row>
    <row r="187" spans="1:5" ht="36" x14ac:dyDescent="0.25">
      <c r="A187" s="32" t="s">
        <v>3595</v>
      </c>
      <c r="B187" s="42" t="s">
        <v>3924</v>
      </c>
      <c r="C187" s="32" t="s">
        <v>3925</v>
      </c>
      <c r="D187" s="32" t="s">
        <v>45</v>
      </c>
      <c r="E187" s="32" t="s">
        <v>2456</v>
      </c>
    </row>
    <row r="188" spans="1:5" ht="36" x14ac:dyDescent="0.25">
      <c r="A188" s="32" t="s">
        <v>3595</v>
      </c>
      <c r="B188" s="42" t="s">
        <v>3926</v>
      </c>
      <c r="C188" s="32" t="s">
        <v>3927</v>
      </c>
      <c r="D188" s="32" t="s">
        <v>45</v>
      </c>
      <c r="E188" s="32" t="s">
        <v>3928</v>
      </c>
    </row>
    <row r="189" spans="1:5" ht="36" x14ac:dyDescent="0.25">
      <c r="A189" s="32" t="s">
        <v>3595</v>
      </c>
      <c r="B189" s="42" t="s">
        <v>3929</v>
      </c>
      <c r="C189" s="32" t="s">
        <v>3930</v>
      </c>
      <c r="D189" s="32" t="s">
        <v>139</v>
      </c>
      <c r="E189" s="32" t="s">
        <v>3931</v>
      </c>
    </row>
    <row r="190" spans="1:5" ht="36" x14ac:dyDescent="0.25">
      <c r="A190" s="32" t="s">
        <v>3595</v>
      </c>
      <c r="B190" s="42" t="s">
        <v>3932</v>
      </c>
      <c r="C190" s="32" t="s">
        <v>3933</v>
      </c>
      <c r="D190" s="32" t="s">
        <v>139</v>
      </c>
      <c r="E190" s="32" t="s">
        <v>3934</v>
      </c>
    </row>
    <row r="191" spans="1:5" ht="36" x14ac:dyDescent="0.25">
      <c r="A191" s="32" t="s">
        <v>3595</v>
      </c>
      <c r="B191" s="42" t="s">
        <v>3935</v>
      </c>
      <c r="C191" s="32" t="s">
        <v>3936</v>
      </c>
      <c r="D191" s="32" t="s">
        <v>139</v>
      </c>
      <c r="E191" s="32" t="s">
        <v>3937</v>
      </c>
    </row>
    <row r="192" spans="1:5" ht="36" x14ac:dyDescent="0.25">
      <c r="A192" s="32" t="s">
        <v>3595</v>
      </c>
      <c r="B192" s="42" t="s">
        <v>3938</v>
      </c>
      <c r="C192" s="32" t="s">
        <v>3939</v>
      </c>
      <c r="D192" s="32" t="s">
        <v>139</v>
      </c>
      <c r="E192" s="32" t="s">
        <v>2481</v>
      </c>
    </row>
    <row r="193" spans="1:5" ht="36" x14ac:dyDescent="0.25">
      <c r="A193" s="32" t="s">
        <v>3595</v>
      </c>
      <c r="B193" s="42" t="s">
        <v>3940</v>
      </c>
      <c r="C193" s="32" t="s">
        <v>3941</v>
      </c>
      <c r="D193" s="32" t="s">
        <v>139</v>
      </c>
      <c r="E193" s="32" t="s">
        <v>2458</v>
      </c>
    </row>
    <row r="194" spans="1:5" ht="36" x14ac:dyDescent="0.25">
      <c r="A194" s="32" t="s">
        <v>3595</v>
      </c>
      <c r="B194" s="42" t="s">
        <v>3942</v>
      </c>
      <c r="C194" s="32" t="s">
        <v>3943</v>
      </c>
      <c r="D194" s="32" t="s">
        <v>139</v>
      </c>
      <c r="E194" s="32" t="s">
        <v>2458</v>
      </c>
    </row>
    <row r="195" spans="1:5" ht="36" x14ac:dyDescent="0.25">
      <c r="A195" s="32" t="s">
        <v>3595</v>
      </c>
      <c r="B195" s="42" t="s">
        <v>3944</v>
      </c>
      <c r="C195" s="32" t="s">
        <v>3945</v>
      </c>
      <c r="D195" s="32" t="s">
        <v>139</v>
      </c>
      <c r="E195" s="32" t="s">
        <v>2464</v>
      </c>
    </row>
    <row r="196" spans="1:5" ht="36" x14ac:dyDescent="0.25">
      <c r="A196" s="32" t="s">
        <v>3595</v>
      </c>
      <c r="B196" s="42" t="s">
        <v>3946</v>
      </c>
      <c r="C196" s="32" t="s">
        <v>3947</v>
      </c>
      <c r="D196" s="32" t="s">
        <v>139</v>
      </c>
      <c r="E196" s="32" t="s">
        <v>2464</v>
      </c>
    </row>
    <row r="197" spans="1:5" ht="36" x14ac:dyDescent="0.25">
      <c r="A197" s="32" t="s">
        <v>3595</v>
      </c>
      <c r="B197" s="42" t="s">
        <v>3948</v>
      </c>
      <c r="C197" s="32" t="s">
        <v>3949</v>
      </c>
      <c r="D197" s="32" t="s">
        <v>452</v>
      </c>
      <c r="E197" s="32" t="s">
        <v>2472</v>
      </c>
    </row>
    <row r="198" spans="1:5" ht="36" x14ac:dyDescent="0.25">
      <c r="A198" s="32" t="s">
        <v>3595</v>
      </c>
      <c r="B198" s="42" t="s">
        <v>3950</v>
      </c>
      <c r="C198" s="32" t="s">
        <v>3951</v>
      </c>
      <c r="D198" s="32" t="s">
        <v>452</v>
      </c>
      <c r="E198" s="32" t="s">
        <v>3952</v>
      </c>
    </row>
    <row r="199" spans="1:5" ht="36" x14ac:dyDescent="0.25">
      <c r="A199" s="32" t="s">
        <v>3595</v>
      </c>
      <c r="B199" s="42" t="s">
        <v>3953</v>
      </c>
      <c r="C199" s="32" t="s">
        <v>3954</v>
      </c>
      <c r="D199" s="32" t="s">
        <v>452</v>
      </c>
      <c r="E199" s="32" t="s">
        <v>3952</v>
      </c>
    </row>
    <row r="200" spans="1:5" ht="36" x14ac:dyDescent="0.25">
      <c r="A200" s="32" t="s">
        <v>3595</v>
      </c>
      <c r="B200" s="42" t="s">
        <v>3955</v>
      </c>
      <c r="C200" s="32" t="s">
        <v>3956</v>
      </c>
      <c r="D200" s="32" t="s">
        <v>452</v>
      </c>
      <c r="E200" s="32" t="s">
        <v>2472</v>
      </c>
    </row>
    <row r="201" spans="1:5" ht="36" x14ac:dyDescent="0.25">
      <c r="A201" s="32" t="s">
        <v>3595</v>
      </c>
      <c r="B201" s="42" t="s">
        <v>3957</v>
      </c>
      <c r="C201" s="32" t="s">
        <v>3958</v>
      </c>
      <c r="D201" s="32" t="s">
        <v>452</v>
      </c>
      <c r="E201" s="32" t="s">
        <v>2478</v>
      </c>
    </row>
    <row r="202" spans="1:5" ht="36" x14ac:dyDescent="0.25">
      <c r="A202" s="32" t="s">
        <v>3595</v>
      </c>
      <c r="B202" s="42" t="s">
        <v>3959</v>
      </c>
      <c r="C202" s="32" t="s">
        <v>3960</v>
      </c>
      <c r="D202" s="32" t="s">
        <v>452</v>
      </c>
      <c r="E202" s="32" t="s">
        <v>2454</v>
      </c>
    </row>
    <row r="203" spans="1:5" ht="36" x14ac:dyDescent="0.25">
      <c r="A203" s="32" t="s">
        <v>3595</v>
      </c>
      <c r="B203" s="42" t="s">
        <v>3961</v>
      </c>
      <c r="C203" s="32" t="s">
        <v>3962</v>
      </c>
      <c r="D203" s="32" t="s">
        <v>452</v>
      </c>
      <c r="E203" s="32" t="s">
        <v>2454</v>
      </c>
    </row>
    <row r="204" spans="1:5" ht="36" x14ac:dyDescent="0.25">
      <c r="A204" s="32" t="s">
        <v>3595</v>
      </c>
      <c r="B204" s="42" t="s">
        <v>3963</v>
      </c>
      <c r="C204" s="32" t="s">
        <v>3964</v>
      </c>
      <c r="D204" s="32" t="s">
        <v>452</v>
      </c>
      <c r="E204" s="32" t="s">
        <v>2462</v>
      </c>
    </row>
    <row r="205" spans="1:5" ht="36" x14ac:dyDescent="0.25">
      <c r="A205" s="32" t="s">
        <v>3595</v>
      </c>
      <c r="B205" s="42" t="s">
        <v>3965</v>
      </c>
      <c r="C205" s="32" t="s">
        <v>3966</v>
      </c>
      <c r="D205" s="32" t="s">
        <v>452</v>
      </c>
      <c r="E205" s="32" t="s">
        <v>2462</v>
      </c>
    </row>
    <row r="206" spans="1:5" ht="36" x14ac:dyDescent="0.25">
      <c r="A206" s="32" t="s">
        <v>3595</v>
      </c>
      <c r="B206" s="42" t="s">
        <v>3967</v>
      </c>
      <c r="C206" s="32" t="s">
        <v>3968</v>
      </c>
      <c r="D206" s="32" t="s">
        <v>452</v>
      </c>
      <c r="E206" s="32" t="s">
        <v>2463</v>
      </c>
    </row>
    <row r="207" spans="1:5" ht="36" x14ac:dyDescent="0.25">
      <c r="A207" s="32" t="s">
        <v>3595</v>
      </c>
      <c r="B207" s="42" t="s">
        <v>3969</v>
      </c>
      <c r="C207" s="32" t="s">
        <v>3970</v>
      </c>
      <c r="D207" s="32" t="s">
        <v>452</v>
      </c>
      <c r="E207" s="32" t="s">
        <v>2463</v>
      </c>
    </row>
    <row r="208" spans="1:5" ht="36" x14ac:dyDescent="0.25">
      <c r="A208" s="32" t="s">
        <v>3595</v>
      </c>
      <c r="B208" s="42" t="s">
        <v>3971</v>
      </c>
      <c r="C208" s="32" t="s">
        <v>3972</v>
      </c>
      <c r="D208" s="32" t="s">
        <v>452</v>
      </c>
      <c r="E208" s="32" t="s">
        <v>2461</v>
      </c>
    </row>
    <row r="209" spans="1:5" ht="36" x14ac:dyDescent="0.25">
      <c r="A209" s="32" t="s">
        <v>3595</v>
      </c>
      <c r="B209" s="42" t="s">
        <v>3973</v>
      </c>
      <c r="C209" s="32" t="s">
        <v>3974</v>
      </c>
      <c r="D209" s="32" t="s">
        <v>452</v>
      </c>
      <c r="E209" s="32" t="s">
        <v>2461</v>
      </c>
    </row>
    <row r="210" spans="1:5" ht="36" x14ac:dyDescent="0.25">
      <c r="A210" s="32" t="s">
        <v>3595</v>
      </c>
      <c r="B210" s="42" t="s">
        <v>3975</v>
      </c>
      <c r="C210" s="32" t="s">
        <v>3976</v>
      </c>
      <c r="D210" s="32" t="s">
        <v>452</v>
      </c>
      <c r="E210" s="32" t="s">
        <v>2490</v>
      </c>
    </row>
    <row r="211" spans="1:5" ht="36" x14ac:dyDescent="0.25">
      <c r="A211" s="32" t="s">
        <v>3595</v>
      </c>
      <c r="B211" s="42" t="s">
        <v>3977</v>
      </c>
      <c r="C211" s="32" t="s">
        <v>3978</v>
      </c>
      <c r="D211" s="32" t="s">
        <v>452</v>
      </c>
      <c r="E211" s="32" t="s">
        <v>2490</v>
      </c>
    </row>
    <row r="212" spans="1:5" ht="36" x14ac:dyDescent="0.25">
      <c r="A212" s="32" t="s">
        <v>3595</v>
      </c>
      <c r="B212" s="42" t="s">
        <v>3979</v>
      </c>
      <c r="C212" s="32" t="s">
        <v>3980</v>
      </c>
      <c r="D212" s="32" t="s">
        <v>580</v>
      </c>
      <c r="E212" s="32" t="s">
        <v>2466</v>
      </c>
    </row>
    <row r="213" spans="1:5" ht="36" x14ac:dyDescent="0.25">
      <c r="A213" s="32" t="s">
        <v>3595</v>
      </c>
      <c r="B213" s="42" t="s">
        <v>3981</v>
      </c>
      <c r="C213" s="32" t="s">
        <v>3982</v>
      </c>
      <c r="D213" s="32" t="s">
        <v>580</v>
      </c>
      <c r="E213" s="32" t="s">
        <v>2501</v>
      </c>
    </row>
    <row r="214" spans="1:5" ht="36" x14ac:dyDescent="0.25">
      <c r="A214" s="32" t="s">
        <v>3595</v>
      </c>
      <c r="B214" s="42" t="s">
        <v>3983</v>
      </c>
      <c r="C214" s="32" t="s">
        <v>3984</v>
      </c>
      <c r="D214" s="32" t="s">
        <v>580</v>
      </c>
      <c r="E214" s="32" t="s">
        <v>2466</v>
      </c>
    </row>
    <row r="215" spans="1:5" ht="36" x14ac:dyDescent="0.25">
      <c r="A215" s="32" t="s">
        <v>3595</v>
      </c>
      <c r="B215" s="42" t="s">
        <v>3985</v>
      </c>
      <c r="C215" s="32" t="s">
        <v>3986</v>
      </c>
      <c r="D215" s="32" t="s">
        <v>580</v>
      </c>
      <c r="E215" s="32" t="s">
        <v>2501</v>
      </c>
    </row>
    <row r="216" spans="1:5" ht="36" x14ac:dyDescent="0.25">
      <c r="A216" s="32" t="s">
        <v>3595</v>
      </c>
      <c r="B216" s="42" t="s">
        <v>3987</v>
      </c>
      <c r="C216" s="32" t="s">
        <v>3988</v>
      </c>
      <c r="D216" s="32" t="s">
        <v>33</v>
      </c>
      <c r="E216" s="32" t="s">
        <v>2498</v>
      </c>
    </row>
    <row r="217" spans="1:5" x14ac:dyDescent="0.25">
      <c r="A217" s="46" t="s">
        <v>24</v>
      </c>
      <c r="B217" s="46">
        <f>SUBTOTAL(103,TabelaVGA2.1[Številka projekta])</f>
        <v>190</v>
      </c>
      <c r="C217" s="30"/>
      <c r="D217" s="27"/>
      <c r="E217" s="43"/>
    </row>
    <row r="218" spans="1:5" x14ac:dyDescent="0.25">
      <c r="A218" s="46"/>
      <c r="B218" s="46"/>
      <c r="C218" s="30"/>
      <c r="D218" s="27"/>
      <c r="E218" s="43"/>
    </row>
    <row r="219" spans="1:5" ht="13.5" thickBot="1" x14ac:dyDescent="0.3">
      <c r="A219" s="59" t="s">
        <v>15</v>
      </c>
      <c r="B219" s="59"/>
      <c r="C219" s="59"/>
      <c r="D219" s="10"/>
      <c r="E219" s="4"/>
    </row>
    <row r="220" spans="1:5" ht="13.5" thickBot="1" x14ac:dyDescent="0.3">
      <c r="A220" s="66" t="s">
        <v>16</v>
      </c>
      <c r="B220" s="67" t="s">
        <v>17</v>
      </c>
      <c r="C220" s="67" t="s">
        <v>18</v>
      </c>
      <c r="D220" s="94" t="s">
        <v>2694</v>
      </c>
    </row>
    <row r="221" spans="1:5" x14ac:dyDescent="0.25">
      <c r="A221" s="45"/>
      <c r="B221" s="42"/>
      <c r="C221" s="32"/>
      <c r="D221" s="87"/>
    </row>
    <row r="222" spans="1:5" x14ac:dyDescent="0.25">
      <c r="A222" s="45"/>
      <c r="B222" s="42"/>
      <c r="C222" s="32"/>
      <c r="D222" s="87"/>
    </row>
    <row r="223" spans="1:5" x14ac:dyDescent="0.25">
      <c r="A223" s="45"/>
      <c r="B223" s="42"/>
      <c r="C223" s="32"/>
      <c r="D223" s="87"/>
    </row>
    <row r="224" spans="1:5" x14ac:dyDescent="0.25">
      <c r="A224" s="33" t="s">
        <v>24</v>
      </c>
      <c r="B224" s="44">
        <f>SUBTOTAL(109,TabelaVGA2.2[Strani])</f>
        <v>0</v>
      </c>
      <c r="C224" s="44">
        <f>SUBTOTAL(103,TabelaVGA2.2[Naslov])</f>
        <v>0</v>
      </c>
      <c r="D224" s="86"/>
    </row>
    <row r="225" spans="1:5" x14ac:dyDescent="0.25">
      <c r="A225" s="4"/>
      <c r="B225" s="4"/>
      <c r="C225" s="18"/>
      <c r="D225" s="4"/>
      <c r="E225" s="4"/>
    </row>
    <row r="226" spans="1:5" ht="13.5" thickBot="1" x14ac:dyDescent="0.3">
      <c r="A226" s="59" t="s">
        <v>19</v>
      </c>
      <c r="B226" s="59"/>
      <c r="C226" s="59"/>
      <c r="D226" s="21"/>
      <c r="E226" s="21"/>
    </row>
    <row r="227" spans="1:5" ht="13.5" thickBot="1" x14ac:dyDescent="0.3">
      <c r="A227" s="69" t="s">
        <v>16</v>
      </c>
      <c r="B227" s="70" t="s">
        <v>17</v>
      </c>
      <c r="C227" s="70" t="s">
        <v>18</v>
      </c>
      <c r="D227" s="95" t="s">
        <v>2694</v>
      </c>
      <c r="E227" s="21"/>
    </row>
    <row r="228" spans="1:5" x14ac:dyDescent="0.25">
      <c r="A228" s="5"/>
      <c r="B228" s="37"/>
      <c r="C228" s="8"/>
      <c r="D228" s="90"/>
      <c r="E228" s="21"/>
    </row>
    <row r="229" spans="1:5" x14ac:dyDescent="0.25">
      <c r="A229" s="5"/>
      <c r="B229" s="37"/>
      <c r="C229" s="8"/>
      <c r="D229" s="90"/>
      <c r="E229" s="21"/>
    </row>
    <row r="230" spans="1:5" x14ac:dyDescent="0.25">
      <c r="A230" s="5"/>
      <c r="B230" s="37"/>
      <c r="C230" s="8"/>
      <c r="D230" s="90"/>
      <c r="E230" s="21"/>
    </row>
    <row r="231" spans="1:5" x14ac:dyDescent="0.2">
      <c r="A231" s="25" t="s">
        <v>24</v>
      </c>
      <c r="B231" s="43">
        <f>SUBTOTAL(109,TabelaVGA2.3[Strani])</f>
        <v>0</v>
      </c>
      <c r="C231" s="43">
        <f>SUBTOTAL(103,TabelaVGA2.3[Naslov])</f>
        <v>0</v>
      </c>
      <c r="D231" s="89"/>
      <c r="E231" s="21"/>
    </row>
    <row r="232" spans="1:5" x14ac:dyDescent="0.25">
      <c r="A232" s="19"/>
      <c r="B232" s="20"/>
      <c r="C232" s="19"/>
      <c r="D232" s="21"/>
      <c r="E232" s="21"/>
    </row>
    <row r="233" spans="1:5" x14ac:dyDescent="0.25">
      <c r="A233" s="10" t="s">
        <v>59</v>
      </c>
      <c r="B233" s="20"/>
      <c r="C233" s="19"/>
      <c r="D233" s="21"/>
      <c r="E233" s="21"/>
    </row>
    <row r="234" spans="1:5" ht="13.5" thickBot="1" x14ac:dyDescent="0.3">
      <c r="A234" s="59" t="s">
        <v>60</v>
      </c>
      <c r="B234" s="59"/>
      <c r="C234" s="59"/>
      <c r="D234" s="22"/>
      <c r="E234" s="22"/>
    </row>
    <row r="235" spans="1:5" ht="13.5" thickBot="1" x14ac:dyDescent="0.3">
      <c r="A235" s="66" t="s">
        <v>16</v>
      </c>
      <c r="B235" s="67" t="s">
        <v>17</v>
      </c>
      <c r="C235" s="67" t="s">
        <v>18</v>
      </c>
      <c r="D235" s="94" t="s">
        <v>2694</v>
      </c>
      <c r="E235" s="22"/>
    </row>
    <row r="236" spans="1:5" x14ac:dyDescent="0.25">
      <c r="A236" s="45"/>
      <c r="B236" s="42"/>
      <c r="C236" s="32"/>
      <c r="D236" s="90"/>
      <c r="E236" s="22"/>
    </row>
    <row r="237" spans="1:5" x14ac:dyDescent="0.25">
      <c r="A237" s="45"/>
      <c r="B237" s="42"/>
      <c r="C237" s="32"/>
      <c r="D237" s="90"/>
      <c r="E237" s="22"/>
    </row>
    <row r="238" spans="1:5" x14ac:dyDescent="0.25">
      <c r="A238" s="45"/>
      <c r="B238" s="42"/>
      <c r="C238" s="32"/>
      <c r="D238" s="90"/>
      <c r="E238" s="22"/>
    </row>
    <row r="239" spans="1:5" x14ac:dyDescent="0.2">
      <c r="A239" s="25" t="s">
        <v>24</v>
      </c>
      <c r="B239" s="43">
        <f>SUBTOTAL(109,TabelaVGA3.1[Strani])</f>
        <v>0</v>
      </c>
      <c r="C239" s="43">
        <f>SUBTOTAL(103,TabelaVGA3.1[Naslov])</f>
        <v>0</v>
      </c>
      <c r="D239" s="89"/>
      <c r="E239" s="22"/>
    </row>
    <row r="240" spans="1:5" x14ac:dyDescent="0.25">
      <c r="A240" s="25"/>
      <c r="B240" s="25"/>
      <c r="C240" s="26"/>
      <c r="D240" s="22"/>
      <c r="E240" s="22"/>
    </row>
    <row r="241" spans="1:5" ht="13.5" thickBot="1" x14ac:dyDescent="0.3">
      <c r="A241" s="58" t="s">
        <v>324</v>
      </c>
      <c r="B241" s="58"/>
      <c r="C241" s="58"/>
      <c r="D241" s="58"/>
      <c r="E241" s="5"/>
    </row>
    <row r="242" spans="1:5" ht="13.5" thickBot="1" x14ac:dyDescent="0.3">
      <c r="A242" s="66" t="s">
        <v>16</v>
      </c>
      <c r="B242" s="67" t="s">
        <v>17</v>
      </c>
      <c r="C242" s="67" t="s">
        <v>18</v>
      </c>
      <c r="D242" s="94" t="s">
        <v>2694</v>
      </c>
      <c r="E242" s="16"/>
    </row>
    <row r="243" spans="1:5" x14ac:dyDescent="0.25">
      <c r="A243" s="45"/>
      <c r="B243" s="42"/>
      <c r="C243" s="32"/>
      <c r="D243" s="90"/>
      <c r="E243" s="16"/>
    </row>
    <row r="244" spans="1:5" x14ac:dyDescent="0.25">
      <c r="A244" s="45"/>
      <c r="B244" s="42"/>
      <c r="C244" s="32"/>
      <c r="D244" s="90"/>
      <c r="E244" s="16"/>
    </row>
    <row r="245" spans="1:5" x14ac:dyDescent="0.25">
      <c r="A245" s="45"/>
      <c r="B245" s="42"/>
      <c r="C245" s="32"/>
      <c r="D245" s="90"/>
      <c r="E245" s="16"/>
    </row>
    <row r="246" spans="1:5" x14ac:dyDescent="0.2">
      <c r="A246" s="25" t="s">
        <v>24</v>
      </c>
      <c r="B246" s="43">
        <f>SUBTOTAL(109,TabelaVGA3.2[Strani])</f>
        <v>0</v>
      </c>
      <c r="C246" s="43">
        <f>SUBTOTAL(103,TabelaVGA3.2[Naslov])</f>
        <v>0</v>
      </c>
      <c r="D246" s="89"/>
      <c r="E246" s="16"/>
    </row>
    <row r="247" spans="1:5" x14ac:dyDescent="0.25">
      <c r="A247" s="4"/>
      <c r="B247" s="4"/>
      <c r="C247" s="8"/>
      <c r="D247" s="5"/>
      <c r="E247" s="5"/>
    </row>
    <row r="248" spans="1:5" ht="13.5" thickBot="1" x14ac:dyDescent="0.3">
      <c r="A248" s="60" t="s">
        <v>215</v>
      </c>
      <c r="B248" s="60"/>
      <c r="C248" s="60"/>
      <c r="D248" s="60"/>
      <c r="E248" s="60"/>
    </row>
    <row r="249" spans="1:5" ht="13.5" thickBot="1" x14ac:dyDescent="0.3">
      <c r="A249" s="67" t="s">
        <v>22</v>
      </c>
      <c r="B249" s="67" t="s">
        <v>65</v>
      </c>
      <c r="C249" s="66" t="s">
        <v>2797</v>
      </c>
      <c r="D249" s="93" t="s">
        <v>2694</v>
      </c>
    </row>
    <row r="250" spans="1:5" ht="24" x14ac:dyDescent="0.25">
      <c r="A250" s="45"/>
      <c r="B250" s="32" t="s">
        <v>2449</v>
      </c>
      <c r="C250" s="103" t="s">
        <v>2438</v>
      </c>
      <c r="D250" s="90"/>
    </row>
    <row r="251" spans="1:5" ht="36" x14ac:dyDescent="0.25">
      <c r="A251" s="45"/>
      <c r="B251" s="32" t="s">
        <v>2776</v>
      </c>
      <c r="C251" s="42" t="s">
        <v>2792</v>
      </c>
      <c r="D251" s="90"/>
    </row>
    <row r="252" spans="1:5" ht="24" x14ac:dyDescent="0.25">
      <c r="A252" s="45"/>
      <c r="B252" s="32" t="s">
        <v>2780</v>
      </c>
      <c r="C252" s="42" t="s">
        <v>2793</v>
      </c>
      <c r="D252" s="90"/>
    </row>
    <row r="253" spans="1:5" ht="24" x14ac:dyDescent="0.25">
      <c r="A253" s="45"/>
      <c r="B253" s="32" t="s">
        <v>2781</v>
      </c>
      <c r="C253" s="42" t="s">
        <v>2794</v>
      </c>
      <c r="D253" s="90"/>
    </row>
    <row r="254" spans="1:5" x14ac:dyDescent="0.25">
      <c r="A254" s="45"/>
      <c r="B254" s="32" t="s">
        <v>2782</v>
      </c>
      <c r="C254" s="42" t="s">
        <v>2795</v>
      </c>
      <c r="D254" s="90"/>
    </row>
    <row r="255" spans="1:5" ht="24" x14ac:dyDescent="0.25">
      <c r="A255" s="45"/>
      <c r="B255" s="32" t="s">
        <v>2783</v>
      </c>
      <c r="C255" s="42" t="s">
        <v>2791</v>
      </c>
      <c r="D255" s="90"/>
    </row>
    <row r="256" spans="1:5" ht="24" x14ac:dyDescent="0.25">
      <c r="A256" s="45"/>
      <c r="B256" s="32" t="s">
        <v>2732</v>
      </c>
      <c r="C256" s="42" t="s">
        <v>2729</v>
      </c>
      <c r="D256" s="90"/>
    </row>
    <row r="257" spans="1:4" ht="24" x14ac:dyDescent="0.25">
      <c r="A257" s="45"/>
      <c r="B257" s="32" t="s">
        <v>2437</v>
      </c>
      <c r="C257" s="103" t="s">
        <v>2438</v>
      </c>
      <c r="D257" s="90"/>
    </row>
    <row r="258" spans="1:4" x14ac:dyDescent="0.25">
      <c r="A258" s="45"/>
      <c r="B258" s="32" t="s">
        <v>2779</v>
      </c>
      <c r="C258" s="42" t="s">
        <v>2785</v>
      </c>
      <c r="D258" s="90"/>
    </row>
    <row r="259" spans="1:4" x14ac:dyDescent="0.25">
      <c r="A259" s="45"/>
      <c r="B259" s="32" t="s">
        <v>2784</v>
      </c>
      <c r="C259" s="42" t="s">
        <v>2786</v>
      </c>
      <c r="D259" s="90"/>
    </row>
    <row r="260" spans="1:4" x14ac:dyDescent="0.25">
      <c r="A260" s="45"/>
      <c r="B260" s="32" t="s">
        <v>2777</v>
      </c>
      <c r="C260" s="42" t="s">
        <v>2787</v>
      </c>
      <c r="D260" s="90"/>
    </row>
    <row r="261" spans="1:4" ht="24" x14ac:dyDescent="0.25">
      <c r="A261" s="45"/>
      <c r="B261" s="32" t="s">
        <v>2789</v>
      </c>
      <c r="C261" s="42" t="s">
        <v>2790</v>
      </c>
      <c r="D261" s="90"/>
    </row>
    <row r="262" spans="1:4" x14ac:dyDescent="0.25">
      <c r="A262" s="45"/>
      <c r="B262" s="32" t="s">
        <v>2778</v>
      </c>
      <c r="C262" s="42" t="s">
        <v>2788</v>
      </c>
      <c r="D262" s="90"/>
    </row>
    <row r="263" spans="1:4" x14ac:dyDescent="0.2">
      <c r="A263" s="30" t="s">
        <v>24</v>
      </c>
      <c r="B263" s="30">
        <f>SUBTOTAL(103,TabelaVGA4[TDT])</f>
        <v>13</v>
      </c>
      <c r="C263" s="30"/>
      <c r="D263" s="92"/>
    </row>
    <row r="264" spans="1:4" x14ac:dyDescent="0.25">
      <c r="A264" s="25"/>
      <c r="B264" s="27"/>
      <c r="C264" s="28"/>
    </row>
  </sheetData>
  <mergeCells count="15">
    <mergeCell ref="A5:B5"/>
    <mergeCell ref="C1:E1"/>
    <mergeCell ref="A2:B2"/>
    <mergeCell ref="C2:E2"/>
    <mergeCell ref="A3:B3"/>
    <mergeCell ref="A4:B4"/>
    <mergeCell ref="G18:H18"/>
    <mergeCell ref="A23:B23"/>
    <mergeCell ref="A24:B24"/>
    <mergeCell ref="A6:B6"/>
    <mergeCell ref="A7:B7"/>
    <mergeCell ref="A8:B8"/>
    <mergeCell ref="A10:C10"/>
    <mergeCell ref="C11:E11"/>
    <mergeCell ref="G12:H12"/>
  </mergeCells>
  <dataValidations count="7">
    <dataValidation type="list" allowBlank="1" showInputMessage="1" promptTitle="Izberi iz seznama" prompt="Iz spodnjega seznama izberi tujo organizacijo kateri pripada TDT" sqref="A14:A20" xr:uid="{4A83C635-BE8E-4BBD-AE6A-DEC48D9D127C}">
      <formula1>Organizacije</formula1>
    </dataValidation>
    <dataValidation type="list" allowBlank="1" showInputMessage="1" showErrorMessage="1" promptTitle="Izberi iz seznama" prompt="Izberi trenutni status članstva znortaj tujega TDT" sqref="D14:D20" xr:uid="{02C690C3-ABA3-4165-8308-8F9F75E8307E}">
      <formula1>Status</formula1>
    </dataValidation>
    <dataValidation allowBlank="1" showInputMessage="1" promptTitle="Vnesi datum" prompt="Vnesi datum zadnje spremembe statusa članstva TDT" sqref="E14:E20" xr:uid="{9898EEAA-90D7-460D-940D-C591C1909B39}"/>
    <dataValidation allowBlank="1" showInputMessage="1" showErrorMessage="1" promptTitle="Vnesi naslov tujega TDT" prompt="Vnesi originalni naslov tujega TDT" sqref="C14:C20" xr:uid="{6BDE3E8F-CA3C-48D6-9F94-1DB776D1A67B}"/>
    <dataValidation allowBlank="1" showInputMessage="1" showErrorMessage="1" promptTitle="Vnesi oznako" prompt="Vnesi oznako Evropskega, mednarodnega ali Slovenskega TC, SC ali WG" sqref="B250:B262" xr:uid="{E4470A12-C372-4062-BE47-376A4DB9D5CC}"/>
    <dataValidation allowBlank="1" showInputMessage="1" showErrorMessage="1" promptTitle="Vnesi ime " prompt="Vpiši ime in priimek strokovnjaka oziroma TS" sqref="A250:A262" xr:uid="{28DBE372-9581-44CF-B507-AED2772F1E68}"/>
    <dataValidation allowBlank="1" showInputMessage="1" showErrorMessage="1" promptTitle="Vnesi ime TDT" prompt="Vnesi celotno ime tujega TDT" sqref="C250:C262" xr:uid="{8A9AE6B4-07A6-464A-B1DD-07441D11D143}"/>
  </dataValidations>
  <pageMargins left="0.25" right="0.25" top="0.25" bottom="0.25" header="0.5" footer="0.5"/>
  <pageSetup paperSize="9" orientation="landscape" r:id="rId1"/>
  <headerFooter alignWithMargins="0">
    <oddFooter>&amp;L&amp;C&amp;R</oddFooter>
  </headerFooter>
  <drawing r:id="rId2"/>
  <tableParts count="7">
    <tablePart r:id="rId3"/>
    <tablePart r:id="rId4"/>
    <tablePart r:id="rId5"/>
    <tablePart r:id="rId6"/>
    <tablePart r:id="rId7"/>
    <tablePart r:id="rId8"/>
    <tablePart r:id="rId9"/>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4DD2C-CECF-451E-91BE-D6E4B39BD3E5}">
  <sheetPr>
    <outlinePr summaryBelow="0" summaryRight="0"/>
  </sheetPr>
  <dimension ref="A1:M126"/>
  <sheetViews>
    <sheetView showGridLines="0" zoomScaleNormal="100" workbookViewId="0">
      <pane ySplit="1" topLeftCell="A104" activePane="bottomLeft" state="frozenSplit"/>
      <selection activeCell="A31" sqref="A31"/>
      <selection pane="bottomLeft" activeCell="H20" sqref="H20"/>
    </sheetView>
  </sheetViews>
  <sheetFormatPr defaultColWidth="9.140625" defaultRowHeight="12.75" x14ac:dyDescent="0.25"/>
  <cols>
    <col min="1" max="1" width="23.140625" style="3" customWidth="1"/>
    <col min="2" max="2" width="18.28515625" style="3" customWidth="1"/>
    <col min="3" max="3" width="38.7109375" style="3" customWidth="1"/>
    <col min="4" max="4" width="14.140625" style="3" bestFit="1" customWidth="1"/>
    <col min="5" max="5" width="43.7109375" style="3" customWidth="1"/>
    <col min="6" max="8" width="11.5703125" style="3" customWidth="1"/>
    <col min="9" max="9" width="3.5703125" style="3" customWidth="1"/>
    <col min="10" max="16384" width="9.140625" style="3"/>
  </cols>
  <sheetData>
    <row r="1" spans="1:13" ht="18.75" customHeight="1" x14ac:dyDescent="0.25">
      <c r="A1" s="1"/>
      <c r="B1" s="2"/>
      <c r="C1" s="306" t="s">
        <v>0</v>
      </c>
      <c r="D1" s="306"/>
      <c r="E1" s="306"/>
      <c r="F1" s="2"/>
      <c r="G1" s="1"/>
      <c r="H1" s="1"/>
    </row>
    <row r="2" spans="1:13" ht="13.5" customHeight="1" x14ac:dyDescent="0.25">
      <c r="A2" s="303" t="s">
        <v>1</v>
      </c>
      <c r="B2" s="303"/>
      <c r="C2" s="307" t="s">
        <v>2502</v>
      </c>
      <c r="D2" s="307"/>
      <c r="E2" s="307"/>
      <c r="F2" s="1"/>
      <c r="G2" s="1"/>
      <c r="H2" s="1"/>
    </row>
    <row r="3" spans="1:13" x14ac:dyDescent="0.25">
      <c r="A3" s="303" t="s">
        <v>2</v>
      </c>
      <c r="B3" s="303"/>
      <c r="C3" s="5" t="s">
        <v>327</v>
      </c>
      <c r="D3" s="5"/>
      <c r="E3" s="5"/>
      <c r="F3" s="5"/>
      <c r="G3" s="1"/>
      <c r="H3" s="1"/>
    </row>
    <row r="4" spans="1:13" x14ac:dyDescent="0.25">
      <c r="A4" s="303" t="s">
        <v>3</v>
      </c>
      <c r="B4" s="303"/>
      <c r="C4" s="224" t="s">
        <v>5154</v>
      </c>
      <c r="D4" s="5"/>
      <c r="E4" s="5"/>
      <c r="F4" s="5"/>
      <c r="G4" s="1"/>
      <c r="H4" s="1"/>
      <c r="J4" s="36"/>
      <c r="K4" s="10"/>
      <c r="L4" s="10"/>
      <c r="M4" s="10"/>
    </row>
    <row r="5" spans="1:13" x14ac:dyDescent="0.25">
      <c r="A5" s="303" t="s">
        <v>4</v>
      </c>
      <c r="B5" s="303"/>
      <c r="C5" s="6">
        <v>4</v>
      </c>
      <c r="D5" s="5"/>
      <c r="E5" s="5"/>
      <c r="F5" s="5"/>
      <c r="G5" s="1"/>
      <c r="H5" s="1"/>
      <c r="J5" s="36"/>
    </row>
    <row r="6" spans="1:13" x14ac:dyDescent="0.25">
      <c r="A6" s="303" t="s">
        <v>5</v>
      </c>
      <c r="B6" s="303"/>
      <c r="C6" s="6">
        <v>4</v>
      </c>
      <c r="D6" s="5"/>
      <c r="E6" s="5"/>
      <c r="F6" s="5"/>
      <c r="G6" s="1"/>
      <c r="H6" s="1"/>
    </row>
    <row r="7" spans="1:13" x14ac:dyDescent="0.25">
      <c r="A7" s="304" t="s">
        <v>62</v>
      </c>
      <c r="B7" s="304"/>
      <c r="C7" s="6"/>
      <c r="D7" s="5"/>
      <c r="E7" s="5"/>
      <c r="F7" s="5"/>
      <c r="G7" s="1"/>
      <c r="H7" s="1"/>
    </row>
    <row r="8" spans="1:13" x14ac:dyDescent="0.25">
      <c r="A8" s="304" t="s">
        <v>23</v>
      </c>
      <c r="B8" s="304"/>
      <c r="C8" s="6">
        <v>1</v>
      </c>
      <c r="D8" s="5"/>
      <c r="E8" s="5"/>
      <c r="F8" s="5"/>
      <c r="G8" s="1"/>
      <c r="H8" s="1"/>
    </row>
    <row r="9" spans="1:13" x14ac:dyDescent="0.25">
      <c r="A9" s="4"/>
      <c r="B9" s="4"/>
      <c r="C9" s="6"/>
      <c r="D9" s="5"/>
      <c r="E9" s="5"/>
      <c r="F9" s="5"/>
      <c r="G9" s="1"/>
      <c r="H9" s="1"/>
    </row>
    <row r="10" spans="1:13" x14ac:dyDescent="0.25">
      <c r="A10" s="305" t="s">
        <v>6</v>
      </c>
      <c r="B10" s="305"/>
      <c r="C10" s="305"/>
      <c r="D10" s="41"/>
      <c r="E10" s="41"/>
      <c r="F10" s="41"/>
      <c r="G10" s="1"/>
      <c r="H10" s="1"/>
    </row>
    <row r="11" spans="1:13" s="10" customFormat="1" ht="27.75" customHeight="1" x14ac:dyDescent="0.25">
      <c r="A11" s="7" t="s">
        <v>7</v>
      </c>
      <c r="B11" s="7"/>
      <c r="C11" s="301" t="s">
        <v>2774</v>
      </c>
      <c r="D11" s="301"/>
      <c r="E11" s="301"/>
      <c r="F11" s="7"/>
      <c r="G11" s="9"/>
      <c r="H11" s="9"/>
    </row>
    <row r="12" spans="1:13" ht="12.75" customHeight="1" x14ac:dyDescent="0.25">
      <c r="A12" s="65" t="s">
        <v>8</v>
      </c>
      <c r="B12" s="24"/>
      <c r="C12" s="24"/>
      <c r="D12" s="24"/>
      <c r="E12" s="24"/>
      <c r="F12" s="24"/>
      <c r="G12" s="299"/>
      <c r="H12" s="299"/>
    </row>
    <row r="13" spans="1:13" s="10" customFormat="1" ht="24" x14ac:dyDescent="0.25">
      <c r="A13" s="79" t="s">
        <v>9</v>
      </c>
      <c r="B13" s="64" t="s">
        <v>63</v>
      </c>
      <c r="C13" s="79" t="s">
        <v>64</v>
      </c>
      <c r="D13" s="68" t="s">
        <v>10</v>
      </c>
      <c r="E13" s="83" t="s">
        <v>30</v>
      </c>
      <c r="F13" s="11"/>
    </row>
    <row r="14" spans="1:13" ht="24" x14ac:dyDescent="0.25">
      <c r="A14" s="80" t="s">
        <v>26</v>
      </c>
      <c r="B14" s="52" t="s">
        <v>2503</v>
      </c>
      <c r="C14" s="62" t="s">
        <v>2504</v>
      </c>
      <c r="D14" s="49" t="s">
        <v>222</v>
      </c>
      <c r="E14" s="84">
        <v>36529</v>
      </c>
      <c r="F14" s="24"/>
      <c r="G14" s="299"/>
      <c r="H14" s="299"/>
    </row>
    <row r="15" spans="1:13" s="10" customFormat="1" ht="24" x14ac:dyDescent="0.25">
      <c r="A15" s="80" t="s">
        <v>26</v>
      </c>
      <c r="B15" s="52" t="s">
        <v>2505</v>
      </c>
      <c r="C15" s="62" t="s">
        <v>2506</v>
      </c>
      <c r="D15" s="49" t="s">
        <v>222</v>
      </c>
      <c r="E15" s="84">
        <v>36529</v>
      </c>
      <c r="G15" s="15"/>
      <c r="H15" s="15"/>
      <c r="I15" s="15"/>
    </row>
    <row r="16" spans="1:13" ht="36" x14ac:dyDescent="0.25">
      <c r="A16" s="80" t="s">
        <v>26</v>
      </c>
      <c r="B16" s="52" t="s">
        <v>2507</v>
      </c>
      <c r="C16" s="62" t="s">
        <v>2508</v>
      </c>
      <c r="D16" s="49" t="s">
        <v>222</v>
      </c>
      <c r="E16" s="84">
        <v>36529</v>
      </c>
      <c r="F16" s="8"/>
      <c r="G16" s="17"/>
    </row>
    <row r="17" spans="1:8" ht="24" x14ac:dyDescent="0.25">
      <c r="A17" s="80" t="s">
        <v>26</v>
      </c>
      <c r="B17" s="52" t="s">
        <v>2509</v>
      </c>
      <c r="C17" s="62" t="s">
        <v>2510</v>
      </c>
      <c r="D17" s="49" t="s">
        <v>39</v>
      </c>
      <c r="E17" s="84">
        <v>38265</v>
      </c>
      <c r="F17" s="8"/>
      <c r="G17" s="17"/>
    </row>
    <row r="18" spans="1:8" s="38" customFormat="1" x14ac:dyDescent="0.25">
      <c r="A18" s="80" t="s">
        <v>27</v>
      </c>
      <c r="B18" s="52" t="s">
        <v>2511</v>
      </c>
      <c r="C18" s="62" t="s">
        <v>2512</v>
      </c>
      <c r="D18" s="49" t="s">
        <v>222</v>
      </c>
      <c r="E18" s="84">
        <v>36529</v>
      </c>
      <c r="F18" s="8"/>
      <c r="G18" s="35"/>
    </row>
    <row r="19" spans="1:8" x14ac:dyDescent="0.25">
      <c r="A19" s="81" t="s">
        <v>24</v>
      </c>
      <c r="B19" s="82">
        <f>SUBTOTAL(103,TabelaŽEN1[Oznaka tujega TC, SC])</f>
        <v>5</v>
      </c>
      <c r="C19" s="52"/>
      <c r="D19" s="52"/>
      <c r="E19" s="85"/>
      <c r="F19" s="8"/>
      <c r="G19" s="17"/>
    </row>
    <row r="20" spans="1:8" x14ac:dyDescent="0.25">
      <c r="A20" s="50"/>
      <c r="B20" s="51"/>
      <c r="C20" s="52"/>
      <c r="D20" s="52"/>
      <c r="E20" s="53"/>
      <c r="F20" s="8"/>
      <c r="G20" s="17"/>
    </row>
    <row r="21" spans="1:8" x14ac:dyDescent="0.25">
      <c r="A21" s="300" t="s">
        <v>58</v>
      </c>
      <c r="B21" s="300"/>
      <c r="C21" s="40"/>
      <c r="D21" s="40"/>
      <c r="E21" s="40"/>
      <c r="F21" s="8"/>
      <c r="G21" s="17"/>
    </row>
    <row r="22" spans="1:8" x14ac:dyDescent="0.25">
      <c r="A22" s="302" t="s">
        <v>11</v>
      </c>
      <c r="B22" s="302"/>
      <c r="C22" s="7"/>
      <c r="D22" s="7"/>
      <c r="E22" s="7"/>
      <c r="F22" s="8"/>
      <c r="G22" s="17"/>
    </row>
    <row r="23" spans="1:8" x14ac:dyDescent="0.25">
      <c r="A23" s="39" t="s">
        <v>5155</v>
      </c>
      <c r="B23" s="39"/>
      <c r="C23" s="39"/>
      <c r="D23" s="39"/>
      <c r="E23" s="39"/>
      <c r="F23" s="8"/>
      <c r="G23" s="17"/>
    </row>
    <row r="24" spans="1:8" x14ac:dyDescent="0.25">
      <c r="A24" s="42" t="s">
        <v>2690</v>
      </c>
      <c r="B24" s="42" t="s">
        <v>2691</v>
      </c>
      <c r="C24" s="42" t="s">
        <v>16</v>
      </c>
      <c r="D24" s="42" t="s">
        <v>57</v>
      </c>
      <c r="E24" s="42" t="s">
        <v>18</v>
      </c>
      <c r="F24" s="8"/>
      <c r="G24" s="17"/>
    </row>
    <row r="25" spans="1:8" s="10" customFormat="1" ht="48" x14ac:dyDescent="0.25">
      <c r="A25" s="32" t="s">
        <v>5156</v>
      </c>
      <c r="B25" s="42" t="s">
        <v>5157</v>
      </c>
      <c r="C25" s="32" t="s">
        <v>5158</v>
      </c>
      <c r="D25" s="32" t="s">
        <v>139</v>
      </c>
      <c r="E25" s="32" t="s">
        <v>5159</v>
      </c>
      <c r="F25" s="11"/>
      <c r="G25" s="11"/>
      <c r="H25" s="11"/>
    </row>
    <row r="26" spans="1:8" ht="48" x14ac:dyDescent="0.25">
      <c r="A26" s="32" t="s">
        <v>5156</v>
      </c>
      <c r="B26" s="42" t="s">
        <v>5160</v>
      </c>
      <c r="C26" s="32" t="s">
        <v>5161</v>
      </c>
      <c r="D26" s="32" t="s">
        <v>139</v>
      </c>
      <c r="E26" s="32" t="s">
        <v>5162</v>
      </c>
      <c r="F26" s="4"/>
    </row>
    <row r="27" spans="1:8" ht="48" x14ac:dyDescent="0.25">
      <c r="A27" s="32" t="s">
        <v>5156</v>
      </c>
      <c r="B27" s="42" t="s">
        <v>5163</v>
      </c>
      <c r="C27" s="32" t="s">
        <v>5164</v>
      </c>
      <c r="D27" s="32" t="s">
        <v>966</v>
      </c>
      <c r="E27" s="32" t="s">
        <v>5165</v>
      </c>
    </row>
    <row r="28" spans="1:8" ht="36" x14ac:dyDescent="0.25">
      <c r="A28" s="32" t="s">
        <v>5156</v>
      </c>
      <c r="B28" s="42" t="s">
        <v>5166</v>
      </c>
      <c r="C28" s="32" t="s">
        <v>5167</v>
      </c>
      <c r="D28" s="32" t="s">
        <v>32</v>
      </c>
      <c r="E28" s="32" t="s">
        <v>5168</v>
      </c>
    </row>
    <row r="29" spans="1:8" ht="36" x14ac:dyDescent="0.25">
      <c r="A29" s="32" t="s">
        <v>5156</v>
      </c>
      <c r="B29" s="42" t="s">
        <v>5169</v>
      </c>
      <c r="C29" s="32" t="s">
        <v>5170</v>
      </c>
      <c r="D29" s="32" t="s">
        <v>32</v>
      </c>
      <c r="E29" s="32" t="s">
        <v>2531</v>
      </c>
    </row>
    <row r="30" spans="1:8" ht="36" x14ac:dyDescent="0.25">
      <c r="A30" s="32" t="s">
        <v>5156</v>
      </c>
      <c r="B30" s="42" t="s">
        <v>5171</v>
      </c>
      <c r="C30" s="32" t="s">
        <v>5172</v>
      </c>
      <c r="D30" s="32" t="s">
        <v>32</v>
      </c>
      <c r="E30" s="32" t="s">
        <v>2540</v>
      </c>
    </row>
    <row r="31" spans="1:8" ht="36" x14ac:dyDescent="0.25">
      <c r="A31" s="32" t="s">
        <v>5156</v>
      </c>
      <c r="B31" s="42" t="s">
        <v>5173</v>
      </c>
      <c r="C31" s="32" t="s">
        <v>5174</v>
      </c>
      <c r="D31" s="32" t="s">
        <v>140</v>
      </c>
      <c r="E31" s="32" t="s">
        <v>2520</v>
      </c>
    </row>
    <row r="32" spans="1:8" ht="36" x14ac:dyDescent="0.25">
      <c r="A32" s="32" t="s">
        <v>5156</v>
      </c>
      <c r="B32" s="42" t="s">
        <v>5175</v>
      </c>
      <c r="C32" s="32" t="s">
        <v>5176</v>
      </c>
      <c r="D32" s="32" t="s">
        <v>32</v>
      </c>
      <c r="E32" s="32" t="s">
        <v>2539</v>
      </c>
      <c r="F32" s="4"/>
    </row>
    <row r="33" spans="1:8" ht="36" x14ac:dyDescent="0.25">
      <c r="A33" s="32" t="s">
        <v>5156</v>
      </c>
      <c r="B33" s="42" t="s">
        <v>5177</v>
      </c>
      <c r="C33" s="32" t="s">
        <v>5178</v>
      </c>
      <c r="D33" s="32" t="s">
        <v>139</v>
      </c>
      <c r="E33" s="32" t="s">
        <v>2542</v>
      </c>
      <c r="F33" s="4"/>
    </row>
    <row r="34" spans="1:8" s="20" customFormat="1" ht="36" x14ac:dyDescent="0.25">
      <c r="A34" s="32" t="s">
        <v>5156</v>
      </c>
      <c r="B34" s="42" t="s">
        <v>5179</v>
      </c>
      <c r="C34" s="32" t="s">
        <v>5180</v>
      </c>
      <c r="D34" s="32" t="s">
        <v>139</v>
      </c>
      <c r="E34" s="32" t="s">
        <v>2515</v>
      </c>
      <c r="F34" s="21"/>
      <c r="G34" s="21"/>
      <c r="H34" s="21"/>
    </row>
    <row r="35" spans="1:8" s="20" customFormat="1" ht="48" x14ac:dyDescent="0.25">
      <c r="A35" s="32" t="s">
        <v>5156</v>
      </c>
      <c r="B35" s="42" t="s">
        <v>5181</v>
      </c>
      <c r="C35" s="32" t="s">
        <v>5182</v>
      </c>
      <c r="D35" s="32" t="s">
        <v>580</v>
      </c>
      <c r="E35" s="32" t="s">
        <v>5183</v>
      </c>
      <c r="F35" s="21"/>
      <c r="G35" s="21"/>
      <c r="H35" s="21"/>
    </row>
    <row r="36" spans="1:8" s="20" customFormat="1" ht="36" x14ac:dyDescent="0.25">
      <c r="A36" s="32" t="s">
        <v>5156</v>
      </c>
      <c r="B36" s="42" t="s">
        <v>5184</v>
      </c>
      <c r="C36" s="32" t="s">
        <v>5185</v>
      </c>
      <c r="D36" s="32" t="s">
        <v>45</v>
      </c>
      <c r="E36" s="32" t="s">
        <v>5186</v>
      </c>
      <c r="F36" s="21"/>
      <c r="G36" s="21"/>
      <c r="H36" s="21"/>
    </row>
    <row r="37" spans="1:8" s="20" customFormat="1" ht="36" x14ac:dyDescent="0.25">
      <c r="A37" s="32" t="s">
        <v>5156</v>
      </c>
      <c r="B37" s="42" t="s">
        <v>5187</v>
      </c>
      <c r="C37" s="32" t="s">
        <v>5188</v>
      </c>
      <c r="D37" s="32" t="s">
        <v>139</v>
      </c>
      <c r="E37" s="32" t="s">
        <v>2517</v>
      </c>
      <c r="F37" s="21"/>
      <c r="G37" s="21"/>
      <c r="H37" s="21"/>
    </row>
    <row r="38" spans="1:8" s="20" customFormat="1" ht="36" x14ac:dyDescent="0.25">
      <c r="A38" s="32" t="s">
        <v>5156</v>
      </c>
      <c r="B38" s="42" t="s">
        <v>5189</v>
      </c>
      <c r="C38" s="32" t="s">
        <v>5190</v>
      </c>
      <c r="D38" s="32" t="s">
        <v>32</v>
      </c>
      <c r="E38" s="32" t="s">
        <v>2523</v>
      </c>
      <c r="F38" s="21"/>
      <c r="G38" s="21"/>
      <c r="H38" s="21"/>
    </row>
    <row r="39" spans="1:8" s="20" customFormat="1" ht="36" x14ac:dyDescent="0.25">
      <c r="A39" s="32" t="s">
        <v>5156</v>
      </c>
      <c r="B39" s="42" t="s">
        <v>5191</v>
      </c>
      <c r="C39" s="32" t="s">
        <v>5192</v>
      </c>
      <c r="D39" s="32" t="s">
        <v>32</v>
      </c>
      <c r="E39" s="32" t="s">
        <v>5193</v>
      </c>
      <c r="F39" s="21"/>
      <c r="G39" s="21"/>
      <c r="H39" s="21"/>
    </row>
    <row r="40" spans="1:8" ht="36" x14ac:dyDescent="0.25">
      <c r="A40" s="32" t="s">
        <v>5156</v>
      </c>
      <c r="B40" s="42" t="s">
        <v>5194</v>
      </c>
      <c r="C40" s="32" t="s">
        <v>5195</v>
      </c>
      <c r="D40" s="32" t="s">
        <v>32</v>
      </c>
      <c r="E40" s="32" t="s">
        <v>2533</v>
      </c>
      <c r="F40" s="22"/>
      <c r="G40" s="23"/>
      <c r="H40" s="23"/>
    </row>
    <row r="41" spans="1:8" ht="36" x14ac:dyDescent="0.25">
      <c r="A41" s="32" t="s">
        <v>5156</v>
      </c>
      <c r="B41" s="42" t="s">
        <v>5196</v>
      </c>
      <c r="C41" s="32" t="s">
        <v>5197</v>
      </c>
      <c r="D41" s="32" t="s">
        <v>32</v>
      </c>
      <c r="E41" s="32" t="s">
        <v>2537</v>
      </c>
      <c r="F41" s="22"/>
      <c r="G41" s="23"/>
      <c r="H41" s="23"/>
    </row>
    <row r="42" spans="1:8" ht="36" x14ac:dyDescent="0.25">
      <c r="A42" s="32" t="s">
        <v>5156</v>
      </c>
      <c r="B42" s="42" t="s">
        <v>5198</v>
      </c>
      <c r="C42" s="32" t="s">
        <v>5199</v>
      </c>
      <c r="D42" s="32" t="s">
        <v>32</v>
      </c>
      <c r="E42" s="32" t="s">
        <v>2530</v>
      </c>
      <c r="F42" s="22"/>
      <c r="G42" s="23"/>
      <c r="H42" s="23"/>
    </row>
    <row r="43" spans="1:8" ht="48" x14ac:dyDescent="0.25">
      <c r="A43" s="32" t="s">
        <v>5156</v>
      </c>
      <c r="B43" s="42" t="s">
        <v>5200</v>
      </c>
      <c r="C43" s="32" t="s">
        <v>5201</v>
      </c>
      <c r="D43" s="32" t="s">
        <v>32</v>
      </c>
      <c r="E43" s="32" t="s">
        <v>5202</v>
      </c>
      <c r="F43" s="22"/>
      <c r="G43" s="23"/>
      <c r="H43" s="23"/>
    </row>
    <row r="44" spans="1:8" ht="36" x14ac:dyDescent="0.25">
      <c r="A44" s="32" t="s">
        <v>5156</v>
      </c>
      <c r="B44" s="42" t="s">
        <v>5203</v>
      </c>
      <c r="C44" s="32" t="s">
        <v>5204</v>
      </c>
      <c r="D44" s="32" t="s">
        <v>32</v>
      </c>
      <c r="E44" s="32" t="s">
        <v>5205</v>
      </c>
      <c r="F44" s="22"/>
      <c r="G44" s="23"/>
      <c r="H44" s="23"/>
    </row>
    <row r="45" spans="1:8" ht="60" x14ac:dyDescent="0.25">
      <c r="A45" s="32" t="s">
        <v>5156</v>
      </c>
      <c r="B45" s="42" t="s">
        <v>5206</v>
      </c>
      <c r="C45" s="32" t="s">
        <v>5207</v>
      </c>
      <c r="D45" s="32" t="s">
        <v>1855</v>
      </c>
      <c r="E45" s="32" t="s">
        <v>5208</v>
      </c>
      <c r="F45" s="22"/>
      <c r="G45" s="23"/>
      <c r="H45" s="23"/>
    </row>
    <row r="46" spans="1:8" ht="36" x14ac:dyDescent="0.25">
      <c r="A46" s="32" t="s">
        <v>5156</v>
      </c>
      <c r="B46" s="42" t="s">
        <v>5209</v>
      </c>
      <c r="C46" s="32" t="s">
        <v>5210</v>
      </c>
      <c r="D46" s="32" t="s">
        <v>139</v>
      </c>
      <c r="E46" s="32" t="s">
        <v>2535</v>
      </c>
      <c r="F46" s="22"/>
      <c r="G46" s="23"/>
      <c r="H46" s="23"/>
    </row>
    <row r="47" spans="1:8" ht="36" x14ac:dyDescent="0.25">
      <c r="A47" s="32" t="s">
        <v>5156</v>
      </c>
      <c r="B47" s="42" t="s">
        <v>5211</v>
      </c>
      <c r="C47" s="32" t="s">
        <v>5212</v>
      </c>
      <c r="D47" s="32" t="s">
        <v>33</v>
      </c>
      <c r="E47" s="32" t="s">
        <v>2538</v>
      </c>
      <c r="F47" s="22"/>
      <c r="G47" s="23"/>
      <c r="H47" s="23"/>
    </row>
    <row r="48" spans="1:8" ht="36" x14ac:dyDescent="0.25">
      <c r="A48" s="32" t="s">
        <v>5156</v>
      </c>
      <c r="B48" s="42" t="s">
        <v>5213</v>
      </c>
      <c r="C48" s="32" t="s">
        <v>5214</v>
      </c>
      <c r="D48" s="32" t="s">
        <v>33</v>
      </c>
      <c r="E48" s="32" t="s">
        <v>5215</v>
      </c>
      <c r="F48" s="5"/>
    </row>
    <row r="49" spans="1:6" ht="36" x14ac:dyDescent="0.25">
      <c r="A49" s="32" t="s">
        <v>5156</v>
      </c>
      <c r="B49" s="42" t="s">
        <v>5216</v>
      </c>
      <c r="C49" s="32" t="s">
        <v>5217</v>
      </c>
      <c r="D49" s="32" t="s">
        <v>33</v>
      </c>
      <c r="E49" s="32" t="s">
        <v>5218</v>
      </c>
      <c r="F49" s="16"/>
    </row>
    <row r="50" spans="1:6" ht="36" x14ac:dyDescent="0.25">
      <c r="A50" s="32" t="s">
        <v>5156</v>
      </c>
      <c r="B50" s="42" t="s">
        <v>5219</v>
      </c>
      <c r="C50" s="32" t="s">
        <v>5220</v>
      </c>
      <c r="D50" s="32" t="s">
        <v>452</v>
      </c>
      <c r="E50" s="32" t="s">
        <v>5221</v>
      </c>
    </row>
    <row r="51" spans="1:6" ht="36" x14ac:dyDescent="0.25">
      <c r="A51" s="32" t="s">
        <v>5156</v>
      </c>
      <c r="B51" s="42" t="s">
        <v>5222</v>
      </c>
      <c r="C51" s="32" t="s">
        <v>5223</v>
      </c>
      <c r="D51" s="32" t="s">
        <v>139</v>
      </c>
      <c r="E51" s="32" t="s">
        <v>2513</v>
      </c>
    </row>
    <row r="52" spans="1:6" ht="36" x14ac:dyDescent="0.25">
      <c r="A52" s="32" t="s">
        <v>5156</v>
      </c>
      <c r="B52" s="42" t="s">
        <v>5224</v>
      </c>
      <c r="C52" s="32" t="s">
        <v>5225</v>
      </c>
      <c r="D52" s="32" t="s">
        <v>45</v>
      </c>
      <c r="E52" s="32" t="s">
        <v>5226</v>
      </c>
    </row>
    <row r="53" spans="1:6" ht="36" x14ac:dyDescent="0.25">
      <c r="A53" s="32" t="s">
        <v>5156</v>
      </c>
      <c r="B53" s="42" t="s">
        <v>5227</v>
      </c>
      <c r="C53" s="32" t="s">
        <v>5228</v>
      </c>
      <c r="D53" s="32" t="s">
        <v>139</v>
      </c>
      <c r="E53" s="32" t="s">
        <v>5229</v>
      </c>
    </row>
    <row r="54" spans="1:6" ht="36" x14ac:dyDescent="0.25">
      <c r="A54" s="32" t="s">
        <v>5156</v>
      </c>
      <c r="B54" s="42" t="s">
        <v>5230</v>
      </c>
      <c r="C54" s="32" t="s">
        <v>5231</v>
      </c>
      <c r="D54" s="32" t="s">
        <v>45</v>
      </c>
      <c r="E54" s="32" t="s">
        <v>5232</v>
      </c>
    </row>
    <row r="55" spans="1:6" ht="36" x14ac:dyDescent="0.25">
      <c r="A55" s="32" t="s">
        <v>5156</v>
      </c>
      <c r="B55" s="42" t="s">
        <v>5233</v>
      </c>
      <c r="C55" s="32" t="s">
        <v>5234</v>
      </c>
      <c r="D55" s="32" t="s">
        <v>32</v>
      </c>
      <c r="E55" s="32" t="s">
        <v>5235</v>
      </c>
      <c r="F55" s="16"/>
    </row>
    <row r="56" spans="1:6" ht="36" x14ac:dyDescent="0.25">
      <c r="A56" s="32" t="s">
        <v>5156</v>
      </c>
      <c r="B56" s="42" t="s">
        <v>5236</v>
      </c>
      <c r="C56" s="32" t="s">
        <v>5237</v>
      </c>
      <c r="D56" s="32" t="s">
        <v>32</v>
      </c>
      <c r="E56" s="32" t="s">
        <v>5238</v>
      </c>
      <c r="F56" s="16"/>
    </row>
    <row r="57" spans="1:6" ht="36" x14ac:dyDescent="0.25">
      <c r="A57" s="32" t="s">
        <v>5156</v>
      </c>
      <c r="B57" s="42" t="s">
        <v>5239</v>
      </c>
      <c r="C57" s="32" t="s">
        <v>5240</v>
      </c>
      <c r="D57" s="32" t="s">
        <v>140</v>
      </c>
      <c r="E57" s="32" t="s">
        <v>2524</v>
      </c>
    </row>
    <row r="58" spans="1:6" ht="48" x14ac:dyDescent="0.25">
      <c r="A58" s="32" t="s">
        <v>5156</v>
      </c>
      <c r="B58" s="42" t="s">
        <v>5241</v>
      </c>
      <c r="C58" s="32" t="s">
        <v>5242</v>
      </c>
      <c r="D58" s="32" t="s">
        <v>140</v>
      </c>
      <c r="E58" s="32" t="s">
        <v>5243</v>
      </c>
    </row>
    <row r="59" spans="1:6" ht="36" x14ac:dyDescent="0.25">
      <c r="A59" s="32" t="s">
        <v>5156</v>
      </c>
      <c r="B59" s="42" t="s">
        <v>5244</v>
      </c>
      <c r="C59" s="32" t="s">
        <v>5245</v>
      </c>
      <c r="D59" s="32" t="s">
        <v>623</v>
      </c>
      <c r="E59" s="32" t="s">
        <v>5246</v>
      </c>
    </row>
    <row r="60" spans="1:6" ht="36" x14ac:dyDescent="0.25">
      <c r="A60" s="32" t="s">
        <v>5156</v>
      </c>
      <c r="B60" s="42" t="s">
        <v>5247</v>
      </c>
      <c r="C60" s="32" t="s">
        <v>5248</v>
      </c>
      <c r="D60" s="32" t="s">
        <v>623</v>
      </c>
      <c r="E60" s="32" t="s">
        <v>5249</v>
      </c>
    </row>
    <row r="61" spans="1:6" ht="36" x14ac:dyDescent="0.25">
      <c r="A61" s="32" t="s">
        <v>5156</v>
      </c>
      <c r="B61" s="42" t="s">
        <v>5250</v>
      </c>
      <c r="C61" s="32" t="s">
        <v>5251</v>
      </c>
      <c r="D61" s="32" t="s">
        <v>966</v>
      </c>
      <c r="E61" s="32" t="s">
        <v>5252</v>
      </c>
    </row>
    <row r="62" spans="1:6" ht="48" x14ac:dyDescent="0.25">
      <c r="A62" s="32" t="s">
        <v>5156</v>
      </c>
      <c r="B62" s="42" t="s">
        <v>5253</v>
      </c>
      <c r="C62" s="32" t="s">
        <v>5254</v>
      </c>
      <c r="D62" s="32" t="s">
        <v>32</v>
      </c>
      <c r="E62" s="32" t="s">
        <v>2527</v>
      </c>
      <c r="F62" s="5"/>
    </row>
    <row r="63" spans="1:6" ht="36" x14ac:dyDescent="0.25">
      <c r="A63" s="32" t="s">
        <v>5156</v>
      </c>
      <c r="B63" s="42" t="s">
        <v>5255</v>
      </c>
      <c r="C63" s="32" t="s">
        <v>5256</v>
      </c>
      <c r="D63" s="32" t="s">
        <v>140</v>
      </c>
      <c r="E63" s="32" t="s">
        <v>5257</v>
      </c>
    </row>
    <row r="64" spans="1:6" ht="36" x14ac:dyDescent="0.25">
      <c r="A64" s="32" t="s">
        <v>5156</v>
      </c>
      <c r="B64" s="42" t="s">
        <v>5258</v>
      </c>
      <c r="C64" s="32" t="s">
        <v>5259</v>
      </c>
      <c r="D64" s="32" t="s">
        <v>966</v>
      </c>
      <c r="E64" s="32" t="s">
        <v>2538</v>
      </c>
    </row>
    <row r="65" spans="1:5" ht="36" x14ac:dyDescent="0.25">
      <c r="A65" s="32" t="s">
        <v>5156</v>
      </c>
      <c r="B65" s="42" t="s">
        <v>5260</v>
      </c>
      <c r="C65" s="32" t="s">
        <v>5261</v>
      </c>
      <c r="D65" s="32" t="s">
        <v>966</v>
      </c>
      <c r="E65" s="32" t="s">
        <v>5262</v>
      </c>
    </row>
    <row r="66" spans="1:5" ht="36" x14ac:dyDescent="0.25">
      <c r="A66" s="32" t="s">
        <v>5156</v>
      </c>
      <c r="B66" s="42" t="s">
        <v>5263</v>
      </c>
      <c r="C66" s="32" t="s">
        <v>5264</v>
      </c>
      <c r="D66" s="32" t="s">
        <v>966</v>
      </c>
      <c r="E66" s="32" t="s">
        <v>2522</v>
      </c>
    </row>
    <row r="67" spans="1:5" ht="36" x14ac:dyDescent="0.25">
      <c r="A67" s="32" t="s">
        <v>5156</v>
      </c>
      <c r="B67" s="42" t="s">
        <v>5265</v>
      </c>
      <c r="C67" s="32" t="s">
        <v>5266</v>
      </c>
      <c r="D67" s="32" t="s">
        <v>32</v>
      </c>
      <c r="E67" s="32" t="s">
        <v>2534</v>
      </c>
    </row>
    <row r="68" spans="1:5" ht="36" x14ac:dyDescent="0.25">
      <c r="A68" s="32" t="s">
        <v>5156</v>
      </c>
      <c r="B68" s="42" t="s">
        <v>5267</v>
      </c>
      <c r="C68" s="32" t="s">
        <v>5268</v>
      </c>
      <c r="D68" s="32" t="s">
        <v>32</v>
      </c>
      <c r="E68" s="32" t="s">
        <v>5269</v>
      </c>
    </row>
    <row r="69" spans="1:5" ht="36" x14ac:dyDescent="0.25">
      <c r="A69" s="32" t="s">
        <v>5156</v>
      </c>
      <c r="B69" s="42" t="s">
        <v>5270</v>
      </c>
      <c r="C69" s="32" t="s">
        <v>5271</v>
      </c>
      <c r="D69" s="32" t="s">
        <v>966</v>
      </c>
      <c r="E69" s="32" t="s">
        <v>5272</v>
      </c>
    </row>
    <row r="70" spans="1:5" ht="36" x14ac:dyDescent="0.25">
      <c r="A70" s="32" t="s">
        <v>5156</v>
      </c>
      <c r="B70" s="42" t="s">
        <v>5273</v>
      </c>
      <c r="C70" s="32" t="s">
        <v>5274</v>
      </c>
      <c r="D70" s="32" t="s">
        <v>966</v>
      </c>
      <c r="E70" s="32" t="s">
        <v>5275</v>
      </c>
    </row>
    <row r="71" spans="1:5" ht="60" x14ac:dyDescent="0.25">
      <c r="A71" s="32" t="s">
        <v>5156</v>
      </c>
      <c r="B71" s="42" t="s">
        <v>5276</v>
      </c>
      <c r="C71" s="32" t="s">
        <v>5277</v>
      </c>
      <c r="D71" s="32" t="s">
        <v>1855</v>
      </c>
      <c r="E71" s="32" t="s">
        <v>5278</v>
      </c>
    </row>
    <row r="72" spans="1:5" ht="36" x14ac:dyDescent="0.25">
      <c r="A72" s="32" t="s">
        <v>5156</v>
      </c>
      <c r="B72" s="42" t="s">
        <v>5279</v>
      </c>
      <c r="C72" s="32" t="s">
        <v>5280</v>
      </c>
      <c r="D72" s="32" t="s">
        <v>45</v>
      </c>
      <c r="E72" s="32" t="s">
        <v>5281</v>
      </c>
    </row>
    <row r="73" spans="1:5" ht="36" x14ac:dyDescent="0.25">
      <c r="A73" s="32" t="s">
        <v>5156</v>
      </c>
      <c r="B73" s="42" t="s">
        <v>5282</v>
      </c>
      <c r="C73" s="32" t="s">
        <v>5283</v>
      </c>
      <c r="D73" s="32" t="s">
        <v>139</v>
      </c>
      <c r="E73" s="32" t="s">
        <v>2518</v>
      </c>
    </row>
    <row r="74" spans="1:5" ht="36" x14ac:dyDescent="0.25">
      <c r="A74" s="32" t="s">
        <v>5156</v>
      </c>
      <c r="B74" s="42" t="s">
        <v>5284</v>
      </c>
      <c r="C74" s="32" t="s">
        <v>5285</v>
      </c>
      <c r="D74" s="32" t="s">
        <v>139</v>
      </c>
      <c r="E74" s="32" t="s">
        <v>5286</v>
      </c>
    </row>
    <row r="75" spans="1:5" ht="36" x14ac:dyDescent="0.25">
      <c r="A75" s="32" t="s">
        <v>5156</v>
      </c>
      <c r="B75" s="42" t="s">
        <v>5287</v>
      </c>
      <c r="C75" s="32" t="s">
        <v>5288</v>
      </c>
      <c r="D75" s="32" t="s">
        <v>139</v>
      </c>
      <c r="E75" s="32" t="s">
        <v>2516</v>
      </c>
    </row>
    <row r="76" spans="1:5" ht="36" x14ac:dyDescent="0.25">
      <c r="A76" s="32" t="s">
        <v>5156</v>
      </c>
      <c r="B76" s="42" t="s">
        <v>5289</v>
      </c>
      <c r="C76" s="32" t="s">
        <v>5290</v>
      </c>
      <c r="D76" s="32" t="s">
        <v>139</v>
      </c>
      <c r="E76" s="32" t="s">
        <v>2525</v>
      </c>
    </row>
    <row r="77" spans="1:5" ht="36" x14ac:dyDescent="0.25">
      <c r="A77" s="32" t="s">
        <v>5156</v>
      </c>
      <c r="B77" s="42" t="s">
        <v>5291</v>
      </c>
      <c r="C77" s="32" t="s">
        <v>5292</v>
      </c>
      <c r="D77" s="32" t="s">
        <v>139</v>
      </c>
      <c r="E77" s="32" t="s">
        <v>2514</v>
      </c>
    </row>
    <row r="78" spans="1:5" ht="36" x14ac:dyDescent="0.25">
      <c r="A78" s="32" t="s">
        <v>5156</v>
      </c>
      <c r="B78" s="42" t="s">
        <v>5293</v>
      </c>
      <c r="C78" s="32" t="s">
        <v>5294</v>
      </c>
      <c r="D78" s="32" t="s">
        <v>33</v>
      </c>
      <c r="E78" s="32" t="s">
        <v>5295</v>
      </c>
    </row>
    <row r="79" spans="1:5" ht="48" x14ac:dyDescent="0.25">
      <c r="A79" s="32" t="s">
        <v>5156</v>
      </c>
      <c r="B79" s="42" t="s">
        <v>5296</v>
      </c>
      <c r="C79" s="32" t="s">
        <v>5297</v>
      </c>
      <c r="D79" s="32" t="s">
        <v>580</v>
      </c>
      <c r="E79" s="32" t="s">
        <v>5298</v>
      </c>
    </row>
    <row r="80" spans="1:5" ht="36" x14ac:dyDescent="0.25">
      <c r="A80" s="32" t="s">
        <v>5156</v>
      </c>
      <c r="B80" s="42" t="s">
        <v>5299</v>
      </c>
      <c r="C80" s="32" t="s">
        <v>5300</v>
      </c>
      <c r="D80" s="32" t="s">
        <v>33</v>
      </c>
      <c r="E80" s="32" t="s">
        <v>2528</v>
      </c>
    </row>
    <row r="81" spans="1:5" ht="36" x14ac:dyDescent="0.25">
      <c r="A81" s="32" t="s">
        <v>5156</v>
      </c>
      <c r="B81" s="42" t="s">
        <v>5301</v>
      </c>
      <c r="C81" s="32" t="s">
        <v>5302</v>
      </c>
      <c r="D81" s="32" t="s">
        <v>139</v>
      </c>
      <c r="E81" s="32" t="s">
        <v>5303</v>
      </c>
    </row>
    <row r="82" spans="1:5" ht="36" x14ac:dyDescent="0.25">
      <c r="A82" s="32" t="s">
        <v>5156</v>
      </c>
      <c r="B82" s="42" t="s">
        <v>5304</v>
      </c>
      <c r="C82" s="32" t="s">
        <v>5305</v>
      </c>
      <c r="D82" s="32" t="s">
        <v>139</v>
      </c>
      <c r="E82" s="32" t="s">
        <v>2536</v>
      </c>
    </row>
    <row r="83" spans="1:5" ht="36" x14ac:dyDescent="0.25">
      <c r="A83" s="32" t="s">
        <v>5156</v>
      </c>
      <c r="B83" s="42" t="s">
        <v>5306</v>
      </c>
      <c r="C83" s="32" t="s">
        <v>5307</v>
      </c>
      <c r="D83" s="32" t="s">
        <v>45</v>
      </c>
      <c r="E83" s="32" t="s">
        <v>2526</v>
      </c>
    </row>
    <row r="84" spans="1:5" ht="36" x14ac:dyDescent="0.25">
      <c r="A84" s="32" t="s">
        <v>5156</v>
      </c>
      <c r="B84" s="42" t="s">
        <v>5308</v>
      </c>
      <c r="C84" s="32" t="s">
        <v>5309</v>
      </c>
      <c r="D84" s="32" t="s">
        <v>45</v>
      </c>
      <c r="E84" s="32" t="s">
        <v>5310</v>
      </c>
    </row>
    <row r="85" spans="1:5" ht="36" x14ac:dyDescent="0.25">
      <c r="A85" s="32" t="s">
        <v>5156</v>
      </c>
      <c r="B85" s="42" t="s">
        <v>5311</v>
      </c>
      <c r="C85" s="32" t="s">
        <v>5312</v>
      </c>
      <c r="D85" s="32" t="s">
        <v>33</v>
      </c>
      <c r="E85" s="32" t="s">
        <v>2529</v>
      </c>
    </row>
    <row r="86" spans="1:5" ht="36" x14ac:dyDescent="0.25">
      <c r="A86" s="32" t="s">
        <v>5156</v>
      </c>
      <c r="B86" s="42" t="s">
        <v>5313</v>
      </c>
      <c r="C86" s="32" t="s">
        <v>5314</v>
      </c>
      <c r="D86" s="32" t="s">
        <v>139</v>
      </c>
      <c r="E86" s="32" t="s">
        <v>2532</v>
      </c>
    </row>
    <row r="87" spans="1:5" ht="36" x14ac:dyDescent="0.25">
      <c r="A87" s="32" t="s">
        <v>5156</v>
      </c>
      <c r="B87" s="42" t="s">
        <v>5315</v>
      </c>
      <c r="C87" s="32" t="s">
        <v>5316</v>
      </c>
      <c r="D87" s="32" t="s">
        <v>139</v>
      </c>
      <c r="E87" s="32" t="s">
        <v>2519</v>
      </c>
    </row>
    <row r="88" spans="1:5" ht="36" x14ac:dyDescent="0.25">
      <c r="A88" s="32" t="s">
        <v>5156</v>
      </c>
      <c r="B88" s="42" t="s">
        <v>5317</v>
      </c>
      <c r="C88" s="32" t="s">
        <v>5318</v>
      </c>
      <c r="D88" s="32" t="s">
        <v>139</v>
      </c>
      <c r="E88" s="32" t="s">
        <v>5319</v>
      </c>
    </row>
    <row r="89" spans="1:5" ht="36" x14ac:dyDescent="0.25">
      <c r="A89" s="32" t="s">
        <v>5156</v>
      </c>
      <c r="B89" s="42" t="s">
        <v>5320</v>
      </c>
      <c r="C89" s="32" t="s">
        <v>5321</v>
      </c>
      <c r="D89" s="32" t="s">
        <v>139</v>
      </c>
      <c r="E89" s="32" t="s">
        <v>2521</v>
      </c>
    </row>
    <row r="90" spans="1:5" x14ac:dyDescent="0.25">
      <c r="A90" s="46" t="s">
        <v>24</v>
      </c>
      <c r="B90" s="46">
        <f>SUBTOTAL(103,TabelaŽEN2.1[Številka projekta])</f>
        <v>65</v>
      </c>
      <c r="C90" s="30"/>
      <c r="D90" s="27"/>
      <c r="E90" s="43"/>
    </row>
    <row r="91" spans="1:5" ht="13.5" thickBot="1" x14ac:dyDescent="0.3">
      <c r="A91" s="59" t="s">
        <v>15</v>
      </c>
      <c r="B91" s="59"/>
      <c r="C91" s="59"/>
      <c r="D91" s="10"/>
      <c r="E91" s="4"/>
    </row>
    <row r="92" spans="1:5" ht="13.5" thickBot="1" x14ac:dyDescent="0.3">
      <c r="A92" s="66" t="s">
        <v>16</v>
      </c>
      <c r="B92" s="67" t="s">
        <v>17</v>
      </c>
      <c r="C92" s="67" t="s">
        <v>18</v>
      </c>
      <c r="D92" s="94" t="s">
        <v>2694</v>
      </c>
    </row>
    <row r="93" spans="1:5" x14ac:dyDescent="0.25">
      <c r="A93" s="45"/>
      <c r="B93" s="42"/>
      <c r="C93" s="32"/>
      <c r="D93" s="87"/>
    </row>
    <row r="94" spans="1:5" x14ac:dyDescent="0.25">
      <c r="A94" s="45"/>
      <c r="B94" s="42"/>
      <c r="C94" s="32"/>
      <c r="D94" s="87"/>
    </row>
    <row r="95" spans="1:5" x14ac:dyDescent="0.25">
      <c r="A95" s="45"/>
      <c r="B95" s="42"/>
      <c r="C95" s="32"/>
      <c r="D95" s="87"/>
    </row>
    <row r="96" spans="1:5" x14ac:dyDescent="0.25">
      <c r="A96" s="33" t="s">
        <v>24</v>
      </c>
      <c r="B96" s="44">
        <f>SUBTOTAL(109,TabelaŽEN2.2[Strani])</f>
        <v>0</v>
      </c>
      <c r="C96" s="44">
        <f>SUBTOTAL(103,TabelaŽEN2.2[Naslov])</f>
        <v>0</v>
      </c>
      <c r="D96" s="86"/>
    </row>
    <row r="97" spans="1:5" x14ac:dyDescent="0.25">
      <c r="A97" s="4"/>
      <c r="B97" s="4"/>
      <c r="C97" s="18"/>
      <c r="D97" s="4"/>
      <c r="E97" s="4"/>
    </row>
    <row r="98" spans="1:5" ht="13.5" thickBot="1" x14ac:dyDescent="0.3">
      <c r="A98" s="59" t="s">
        <v>19</v>
      </c>
      <c r="B98" s="59"/>
      <c r="C98" s="59"/>
      <c r="D98" s="21"/>
      <c r="E98" s="21"/>
    </row>
    <row r="99" spans="1:5" ht="13.5" thickBot="1" x14ac:dyDescent="0.3">
      <c r="A99" s="69" t="s">
        <v>16</v>
      </c>
      <c r="B99" s="70" t="s">
        <v>17</v>
      </c>
      <c r="C99" s="70" t="s">
        <v>18</v>
      </c>
      <c r="D99" s="95" t="s">
        <v>2694</v>
      </c>
      <c r="E99" s="21"/>
    </row>
    <row r="100" spans="1:5" x14ac:dyDescent="0.25">
      <c r="A100" s="5"/>
      <c r="B100" s="37"/>
      <c r="C100" s="8"/>
      <c r="D100" s="90"/>
      <c r="E100" s="21"/>
    </row>
    <row r="101" spans="1:5" x14ac:dyDescent="0.25">
      <c r="A101" s="5"/>
      <c r="B101" s="37"/>
      <c r="C101" s="8"/>
      <c r="D101" s="90"/>
      <c r="E101" s="21"/>
    </row>
    <row r="102" spans="1:5" x14ac:dyDescent="0.25">
      <c r="A102" s="5"/>
      <c r="B102" s="37"/>
      <c r="C102" s="8"/>
      <c r="D102" s="90"/>
      <c r="E102" s="21"/>
    </row>
    <row r="103" spans="1:5" x14ac:dyDescent="0.2">
      <c r="A103" s="25" t="s">
        <v>24</v>
      </c>
      <c r="B103" s="43">
        <f>SUBTOTAL(109,TabelaŽEN2.3[Strani])</f>
        <v>0</v>
      </c>
      <c r="C103" s="43">
        <f>SUBTOTAL(103,TabelaŽEN2.3[Naslov])</f>
        <v>0</v>
      </c>
      <c r="D103" s="89"/>
      <c r="E103" s="21"/>
    </row>
    <row r="104" spans="1:5" x14ac:dyDescent="0.25">
      <c r="A104" s="19"/>
      <c r="B104" s="20"/>
      <c r="C104" s="19"/>
      <c r="D104" s="21"/>
      <c r="E104" s="21"/>
    </row>
    <row r="105" spans="1:5" x14ac:dyDescent="0.25">
      <c r="A105" s="10" t="s">
        <v>59</v>
      </c>
      <c r="B105" s="20"/>
      <c r="C105" s="19"/>
      <c r="D105" s="21"/>
      <c r="E105" s="21"/>
    </row>
    <row r="106" spans="1:5" ht="13.5" thickBot="1" x14ac:dyDescent="0.3">
      <c r="A106" s="59" t="s">
        <v>60</v>
      </c>
      <c r="B106" s="59"/>
      <c r="C106" s="59"/>
      <c r="D106" s="22"/>
      <c r="E106" s="22"/>
    </row>
    <row r="107" spans="1:5" ht="13.5" thickBot="1" x14ac:dyDescent="0.3">
      <c r="A107" s="66" t="s">
        <v>16</v>
      </c>
      <c r="B107" s="67" t="s">
        <v>17</v>
      </c>
      <c r="C107" s="67" t="s">
        <v>18</v>
      </c>
      <c r="D107" s="94" t="s">
        <v>2694</v>
      </c>
      <c r="E107" s="22"/>
    </row>
    <row r="108" spans="1:5" ht="24" x14ac:dyDescent="0.25">
      <c r="A108" s="45" t="s">
        <v>2541</v>
      </c>
      <c r="B108" s="42">
        <v>164</v>
      </c>
      <c r="C108" s="32" t="s">
        <v>2542</v>
      </c>
      <c r="D108" s="90"/>
      <c r="E108" s="22"/>
    </row>
    <row r="109" spans="1:5" ht="28.5" customHeight="1" x14ac:dyDescent="0.25">
      <c r="A109" s="45" t="s">
        <v>5322</v>
      </c>
      <c r="B109" s="42">
        <v>108</v>
      </c>
      <c r="C109" s="32" t="s">
        <v>5323</v>
      </c>
      <c r="D109" s="90"/>
      <c r="E109" s="22"/>
    </row>
    <row r="110" spans="1:5" x14ac:dyDescent="0.25">
      <c r="A110" s="45"/>
      <c r="B110" s="42"/>
      <c r="C110" s="32"/>
      <c r="D110" s="90"/>
      <c r="E110" s="22"/>
    </row>
    <row r="111" spans="1:5" x14ac:dyDescent="0.2">
      <c r="A111" s="25" t="s">
        <v>24</v>
      </c>
      <c r="B111" s="43">
        <f>SUBTOTAL(109,TabelaŽEN3.1[Strani])</f>
        <v>272</v>
      </c>
      <c r="C111" s="43">
        <f>SUBTOTAL(103,TabelaŽEN3.1[Naslov])</f>
        <v>2</v>
      </c>
      <c r="D111" s="89"/>
      <c r="E111" s="22"/>
    </row>
    <row r="112" spans="1:5" x14ac:dyDescent="0.25">
      <c r="A112" s="25"/>
      <c r="B112" s="25"/>
      <c r="C112" s="26"/>
      <c r="D112" s="22"/>
      <c r="E112" s="22"/>
    </row>
    <row r="113" spans="1:5" ht="13.5" thickBot="1" x14ac:dyDescent="0.3">
      <c r="A113" s="58" t="s">
        <v>324</v>
      </c>
      <c r="B113" s="58"/>
      <c r="C113" s="58"/>
      <c r="D113" s="58"/>
      <c r="E113" s="5"/>
    </row>
    <row r="114" spans="1:5" ht="13.5" thickBot="1" x14ac:dyDescent="0.3">
      <c r="A114" s="66" t="s">
        <v>16</v>
      </c>
      <c r="B114" s="67" t="s">
        <v>17</v>
      </c>
      <c r="C114" s="67" t="s">
        <v>18</v>
      </c>
      <c r="D114" s="94" t="s">
        <v>2694</v>
      </c>
      <c r="E114" s="16"/>
    </row>
    <row r="115" spans="1:5" x14ac:dyDescent="0.25">
      <c r="A115" s="45"/>
      <c r="B115" s="42"/>
      <c r="C115" s="32"/>
      <c r="D115" s="90"/>
      <c r="E115" s="16"/>
    </row>
    <row r="116" spans="1:5" x14ac:dyDescent="0.25">
      <c r="A116" s="45"/>
      <c r="B116" s="42"/>
      <c r="C116" s="32"/>
      <c r="D116" s="90"/>
      <c r="E116" s="16"/>
    </row>
    <row r="117" spans="1:5" x14ac:dyDescent="0.25">
      <c r="A117" s="45"/>
      <c r="B117" s="42"/>
      <c r="C117" s="32"/>
      <c r="D117" s="90"/>
      <c r="E117" s="16"/>
    </row>
    <row r="118" spans="1:5" x14ac:dyDescent="0.2">
      <c r="A118" s="25" t="s">
        <v>24</v>
      </c>
      <c r="B118" s="43">
        <f>SUBTOTAL(109,TabelaŽEN3.2[Strani])</f>
        <v>0</v>
      </c>
      <c r="C118" s="43">
        <f>SUBTOTAL(103,TabelaŽEN3.2[Naslov])</f>
        <v>0</v>
      </c>
      <c r="D118" s="89"/>
      <c r="E118" s="16"/>
    </row>
    <row r="119" spans="1:5" x14ac:dyDescent="0.25">
      <c r="A119" s="4"/>
      <c r="B119" s="4"/>
      <c r="C119" s="8"/>
      <c r="D119" s="5"/>
      <c r="E119" s="5"/>
    </row>
    <row r="120" spans="1:5" ht="13.5" thickBot="1" x14ac:dyDescent="0.3">
      <c r="A120" s="60" t="s">
        <v>215</v>
      </c>
      <c r="B120" s="60"/>
      <c r="C120" s="60"/>
      <c r="D120" s="60"/>
      <c r="E120" s="60"/>
    </row>
    <row r="121" spans="1:5" ht="13.5" thickBot="1" x14ac:dyDescent="0.3">
      <c r="A121" s="67" t="s">
        <v>22</v>
      </c>
      <c r="B121" s="67" t="s">
        <v>65</v>
      </c>
      <c r="C121" s="66" t="s">
        <v>2797</v>
      </c>
      <c r="D121" s="93" t="s">
        <v>2694</v>
      </c>
    </row>
    <row r="122" spans="1:5" x14ac:dyDescent="0.25">
      <c r="A122" s="45"/>
      <c r="B122" s="32"/>
      <c r="C122" s="42"/>
      <c r="D122" s="90"/>
    </row>
    <row r="123" spans="1:5" x14ac:dyDescent="0.25">
      <c r="A123" s="45"/>
      <c r="B123" s="32"/>
      <c r="C123" s="42"/>
      <c r="D123" s="90"/>
    </row>
    <row r="124" spans="1:5" x14ac:dyDescent="0.25">
      <c r="A124" s="45"/>
      <c r="B124" s="32"/>
      <c r="C124" s="42"/>
      <c r="D124" s="90"/>
    </row>
    <row r="125" spans="1:5" x14ac:dyDescent="0.25">
      <c r="A125" s="30" t="s">
        <v>24</v>
      </c>
      <c r="B125" s="30">
        <f>SUBTOTAL(103,TabelaŽEN4[TDT])</f>
        <v>0</v>
      </c>
      <c r="C125" s="30"/>
      <c r="D125" s="101"/>
    </row>
    <row r="126" spans="1:5" x14ac:dyDescent="0.25">
      <c r="A126" s="25"/>
      <c r="B126" s="27"/>
      <c r="C126" s="28"/>
      <c r="D126" s="29"/>
    </row>
  </sheetData>
  <mergeCells count="15">
    <mergeCell ref="A5:B5"/>
    <mergeCell ref="C1:E1"/>
    <mergeCell ref="A2:B2"/>
    <mergeCell ref="C2:E2"/>
    <mergeCell ref="A3:B3"/>
    <mergeCell ref="A4:B4"/>
    <mergeCell ref="G14:H14"/>
    <mergeCell ref="A21:B21"/>
    <mergeCell ref="A22:B22"/>
    <mergeCell ref="A6:B6"/>
    <mergeCell ref="A7:B7"/>
    <mergeCell ref="A8:B8"/>
    <mergeCell ref="A10:C10"/>
    <mergeCell ref="C11:E11"/>
    <mergeCell ref="G12:H12"/>
  </mergeCells>
  <dataValidations count="7">
    <dataValidation allowBlank="1" showInputMessage="1" showErrorMessage="1" promptTitle="Vnesi oznako" prompt="Vnesi oznako Evropskega, mednarodnega ali Slovenskega TC, SC ali WG" sqref="B122:B124" xr:uid="{ED0AD505-337B-4AD2-94EB-A15F35F97F3B}"/>
    <dataValidation allowBlank="1" showInputMessage="1" showErrorMessage="1" promptTitle="Vnesi ime " prompt="Vpiši ime in priimek strokovnjaka oziroma TS" sqref="A122:A124" xr:uid="{0819F367-5819-4498-85C4-73EE352632C9}"/>
    <dataValidation allowBlank="1" showInputMessage="1" showErrorMessage="1" promptTitle="Vnesi ime TDT" prompt="Vnesi celotno ime tujega TDT" sqref="C122:C124" xr:uid="{2B268956-B359-4196-B3F8-D03C694F5238}"/>
    <dataValidation type="list" allowBlank="1" showInputMessage="1" promptTitle="Izberi iz seznama" prompt="Iz spodnjega seznama izberi tujo organizacijo kateri pripada TDT" sqref="A14:A18" xr:uid="{A4A30B6C-99BE-40F9-8FEB-EE929C55CD51}">
      <formula1>Organizacije</formula1>
    </dataValidation>
    <dataValidation type="list" allowBlank="1" showInputMessage="1" showErrorMessage="1" promptTitle="Izberi iz seznama" prompt="Izberi trenutni status članstva znortaj tujega TDT" sqref="D14:D18" xr:uid="{BCBF4406-2CB3-4706-97EB-769F36D8A1EB}">
      <formula1>Status</formula1>
    </dataValidation>
    <dataValidation allowBlank="1" showInputMessage="1" promptTitle="Vnesi datum" prompt="Vnesi datum zadnje spremembe statusa članstva TDT" sqref="E14:E18" xr:uid="{8FA4E450-7F2B-426E-BDE7-3F45C1FD5725}"/>
    <dataValidation allowBlank="1" showInputMessage="1" showErrorMessage="1" promptTitle="Vnesi naslov tujega TDT" prompt="Vnesi originalni naslov tujega TDT" sqref="C14:C18" xr:uid="{2DF0C599-B491-4B7C-BDB5-03996E39E5A0}"/>
  </dataValidations>
  <pageMargins left="0.25" right="0.25" top="0.25" bottom="0.25" header="0.5" footer="0.5"/>
  <pageSetup paperSize="9" orientation="landscape" r:id="rId1"/>
  <headerFooter alignWithMargins="0">
    <oddFooter>&amp;L&amp;C&amp;R</oddFooter>
  </headerFooter>
  <drawing r:id="rId2"/>
  <tableParts count="7">
    <tablePart r:id="rId3"/>
    <tablePart r:id="rId4"/>
    <tablePart r:id="rId5"/>
    <tablePart r:id="rId6"/>
    <tablePart r:id="rId7"/>
    <tablePart r:id="rId8"/>
    <tablePart r:id="rId9"/>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B45F5-A75F-408B-83A9-57F772EAAE71}">
  <sheetPr>
    <outlinePr summaryBelow="0" summaryRight="0"/>
  </sheetPr>
  <dimension ref="A1:M65"/>
  <sheetViews>
    <sheetView showGridLines="0" zoomScaleNormal="100" workbookViewId="0">
      <pane ySplit="1" topLeftCell="A38" activePane="bottomLeft" state="frozenSplit"/>
      <selection activeCell="A31" sqref="A31"/>
      <selection pane="bottomLeft" activeCell="C6" sqref="C6"/>
    </sheetView>
  </sheetViews>
  <sheetFormatPr defaultColWidth="9.140625" defaultRowHeight="12.75" x14ac:dyDescent="0.25"/>
  <cols>
    <col min="1" max="1" width="23.140625" style="3" customWidth="1"/>
    <col min="2" max="2" width="18.28515625" style="3" customWidth="1"/>
    <col min="3" max="3" width="38.7109375" style="3" customWidth="1"/>
    <col min="4" max="4" width="14.140625" style="3" bestFit="1" customWidth="1"/>
    <col min="5" max="5" width="43.7109375" style="3" customWidth="1"/>
    <col min="6" max="8" width="11.5703125" style="3" customWidth="1"/>
    <col min="9" max="9" width="3.5703125" style="3" customWidth="1"/>
    <col min="10" max="16384" width="9.140625" style="3"/>
  </cols>
  <sheetData>
    <row r="1" spans="1:13" ht="18.75" customHeight="1" x14ac:dyDescent="0.25">
      <c r="A1" s="1"/>
      <c r="B1" s="2"/>
      <c r="C1" s="306" t="s">
        <v>0</v>
      </c>
      <c r="D1" s="306"/>
      <c r="E1" s="306"/>
      <c r="F1" s="2"/>
      <c r="G1" s="1"/>
      <c r="H1" s="1"/>
    </row>
    <row r="2" spans="1:13" ht="29.25" customHeight="1" x14ac:dyDescent="0.25">
      <c r="A2" s="303" t="s">
        <v>1</v>
      </c>
      <c r="B2" s="303"/>
      <c r="C2" s="307" t="s">
        <v>2798</v>
      </c>
      <c r="D2" s="307"/>
      <c r="E2" s="307"/>
      <c r="F2" s="1"/>
      <c r="G2" s="1"/>
      <c r="H2" s="1"/>
    </row>
    <row r="3" spans="1:13" x14ac:dyDescent="0.25">
      <c r="A3" s="303" t="s">
        <v>2</v>
      </c>
      <c r="B3" s="303"/>
      <c r="C3" s="5" t="s">
        <v>900</v>
      </c>
      <c r="D3" s="5"/>
      <c r="E3" s="5"/>
      <c r="F3" s="5"/>
      <c r="G3" s="1"/>
      <c r="H3" s="1"/>
    </row>
    <row r="4" spans="1:13" x14ac:dyDescent="0.25">
      <c r="A4" s="303" t="s">
        <v>3</v>
      </c>
      <c r="B4" s="303"/>
      <c r="C4" s="5" t="s">
        <v>2799</v>
      </c>
      <c r="D4" s="5"/>
      <c r="E4" s="5"/>
      <c r="F4" s="5"/>
      <c r="G4" s="1"/>
      <c r="H4" s="1"/>
      <c r="J4" s="36"/>
      <c r="K4" s="10"/>
      <c r="L4" s="10"/>
      <c r="M4" s="10"/>
    </row>
    <row r="5" spans="1:13" x14ac:dyDescent="0.25">
      <c r="A5" s="303" t="s">
        <v>4</v>
      </c>
      <c r="B5" s="303"/>
      <c r="C5" s="6">
        <v>12</v>
      </c>
      <c r="D5" s="5"/>
      <c r="E5" s="5"/>
      <c r="F5" s="5"/>
      <c r="G5" s="1"/>
      <c r="H5" s="1"/>
      <c r="J5" s="36"/>
    </row>
    <row r="6" spans="1:13" x14ac:dyDescent="0.25">
      <c r="A6" s="303" t="s">
        <v>5</v>
      </c>
      <c r="B6" s="303"/>
      <c r="C6" s="6">
        <v>12</v>
      </c>
      <c r="D6" s="5"/>
      <c r="E6" s="5"/>
      <c r="F6" s="5"/>
      <c r="G6" s="1"/>
      <c r="H6" s="1"/>
    </row>
    <row r="7" spans="1:13" x14ac:dyDescent="0.25">
      <c r="A7" s="304" t="s">
        <v>62</v>
      </c>
      <c r="B7" s="304"/>
      <c r="C7" s="6"/>
      <c r="D7" s="5"/>
      <c r="E7" s="5"/>
      <c r="F7" s="5"/>
      <c r="G7" s="1"/>
      <c r="H7" s="1"/>
    </row>
    <row r="8" spans="1:13" x14ac:dyDescent="0.25">
      <c r="A8" s="304" t="s">
        <v>23</v>
      </c>
      <c r="B8" s="304"/>
      <c r="C8" s="6"/>
      <c r="D8" s="5"/>
      <c r="E8" s="5"/>
      <c r="F8" s="5"/>
      <c r="G8" s="1"/>
      <c r="H8" s="1"/>
    </row>
    <row r="9" spans="1:13" x14ac:dyDescent="0.25">
      <c r="A9" s="4"/>
      <c r="B9" s="4"/>
      <c r="C9" s="6"/>
      <c r="D9" s="5"/>
      <c r="E9" s="5"/>
      <c r="F9" s="5"/>
      <c r="G9" s="1"/>
      <c r="H9" s="1"/>
    </row>
    <row r="10" spans="1:13" x14ac:dyDescent="0.25">
      <c r="A10" s="305" t="s">
        <v>6</v>
      </c>
      <c r="B10" s="305"/>
      <c r="C10" s="305"/>
      <c r="D10" s="41"/>
      <c r="E10" s="41"/>
      <c r="F10" s="41"/>
      <c r="G10" s="1"/>
      <c r="H10" s="1"/>
    </row>
    <row r="11" spans="1:13" s="10" customFormat="1" ht="27.75" customHeight="1" x14ac:dyDescent="0.25">
      <c r="A11" s="7" t="s">
        <v>7</v>
      </c>
      <c r="B11" s="7"/>
      <c r="C11" s="301" t="s">
        <v>2800</v>
      </c>
      <c r="D11" s="301"/>
      <c r="E11" s="301"/>
      <c r="F11" s="7"/>
      <c r="G11" s="9"/>
      <c r="H11" s="9"/>
    </row>
    <row r="12" spans="1:13" ht="12.75" customHeight="1" x14ac:dyDescent="0.25">
      <c r="A12" s="65" t="s">
        <v>8</v>
      </c>
      <c r="B12" s="24"/>
      <c r="C12" s="24"/>
      <c r="D12" s="24"/>
      <c r="E12" s="24"/>
      <c r="F12" s="24"/>
      <c r="G12" s="299"/>
      <c r="H12" s="299"/>
    </row>
    <row r="13" spans="1:13" s="10" customFormat="1" ht="24" x14ac:dyDescent="0.25">
      <c r="A13" s="79" t="s">
        <v>9</v>
      </c>
      <c r="B13" s="64" t="s">
        <v>63</v>
      </c>
      <c r="C13" s="79" t="s">
        <v>64</v>
      </c>
      <c r="D13" s="68" t="s">
        <v>10</v>
      </c>
      <c r="E13" s="83" t="s">
        <v>30</v>
      </c>
      <c r="F13" s="11"/>
    </row>
    <row r="14" spans="1:13" x14ac:dyDescent="0.25">
      <c r="A14" s="80"/>
      <c r="B14" s="78"/>
      <c r="C14" s="62"/>
      <c r="D14" s="49"/>
      <c r="E14" s="84"/>
      <c r="F14" s="12"/>
    </row>
    <row r="15" spans="1:13" x14ac:dyDescent="0.25">
      <c r="A15" s="80"/>
      <c r="B15" s="73"/>
      <c r="C15" s="62"/>
      <c r="D15" s="49"/>
      <c r="E15" s="84"/>
      <c r="F15" s="12"/>
    </row>
    <row r="16" spans="1:13" x14ac:dyDescent="0.25">
      <c r="A16" s="80"/>
      <c r="B16" s="73"/>
      <c r="C16" s="62"/>
      <c r="D16" s="49"/>
      <c r="E16" s="84"/>
      <c r="F16" s="14"/>
    </row>
    <row r="17" spans="1:9" x14ac:dyDescent="0.25">
      <c r="A17" s="81" t="s">
        <v>24</v>
      </c>
      <c r="B17" s="82">
        <f>SUBTOTAL(103,TabelaTemplate1261[Oznaka tujega TC, SC])</f>
        <v>0</v>
      </c>
      <c r="C17" s="52"/>
      <c r="D17" s="52"/>
      <c r="E17" s="85"/>
      <c r="F17" s="14"/>
    </row>
    <row r="18" spans="1:9" x14ac:dyDescent="0.25">
      <c r="A18" s="50"/>
      <c r="B18" s="51"/>
      <c r="C18" s="52"/>
      <c r="D18" s="52"/>
      <c r="E18" s="53"/>
      <c r="F18" s="24"/>
      <c r="G18" s="299"/>
      <c r="H18" s="299"/>
    </row>
    <row r="19" spans="1:9" s="10" customFormat="1" x14ac:dyDescent="0.25">
      <c r="A19" s="300" t="s">
        <v>58</v>
      </c>
      <c r="B19" s="300"/>
      <c r="C19" s="40"/>
      <c r="D19" s="40"/>
      <c r="E19" s="40"/>
      <c r="G19" s="15"/>
      <c r="H19" s="15"/>
      <c r="I19" s="15"/>
    </row>
    <row r="20" spans="1:9" x14ac:dyDescent="0.25">
      <c r="A20" s="302" t="s">
        <v>11</v>
      </c>
      <c r="B20" s="302"/>
      <c r="C20" s="7"/>
      <c r="D20" s="7"/>
      <c r="E20" s="7"/>
      <c r="F20" s="8"/>
      <c r="G20" s="17"/>
    </row>
    <row r="21" spans="1:9" x14ac:dyDescent="0.25">
      <c r="A21" s="39" t="s">
        <v>2796</v>
      </c>
      <c r="B21" s="39"/>
      <c r="C21" s="39"/>
      <c r="D21" s="39"/>
      <c r="E21" s="39"/>
      <c r="F21" s="8"/>
      <c r="G21" s="17"/>
    </row>
    <row r="22" spans="1:9" s="38" customFormat="1" x14ac:dyDescent="0.25">
      <c r="A22" s="42" t="s">
        <v>2690</v>
      </c>
      <c r="B22" s="42" t="s">
        <v>2691</v>
      </c>
      <c r="C22" s="42" t="s">
        <v>16</v>
      </c>
      <c r="D22" s="42" t="s">
        <v>57</v>
      </c>
      <c r="E22" s="42" t="s">
        <v>18</v>
      </c>
      <c r="F22" s="8"/>
      <c r="G22" s="35"/>
    </row>
    <row r="23" spans="1:9" x14ac:dyDescent="0.25">
      <c r="A23" s="32"/>
      <c r="B23" s="42"/>
      <c r="C23" s="32"/>
      <c r="D23" s="32"/>
      <c r="E23" s="32"/>
      <c r="F23" s="8"/>
      <c r="G23" s="17"/>
    </row>
    <row r="24" spans="1:9" x14ac:dyDescent="0.25">
      <c r="A24" s="32"/>
      <c r="B24" s="42"/>
      <c r="C24" s="32"/>
      <c r="D24" s="32"/>
      <c r="E24" s="32"/>
      <c r="F24" s="8"/>
      <c r="G24" s="17"/>
    </row>
    <row r="25" spans="1:9" x14ac:dyDescent="0.25">
      <c r="A25" s="32"/>
      <c r="B25" s="42"/>
      <c r="C25" s="32"/>
      <c r="D25" s="32"/>
      <c r="E25" s="32"/>
      <c r="F25" s="8"/>
      <c r="G25" s="17"/>
    </row>
    <row r="26" spans="1:9" x14ac:dyDescent="0.25">
      <c r="A26" s="32"/>
      <c r="B26" s="42"/>
      <c r="C26" s="32"/>
      <c r="D26" s="32"/>
      <c r="E26" s="32"/>
      <c r="F26" s="8"/>
      <c r="G26" s="17"/>
    </row>
    <row r="27" spans="1:9" x14ac:dyDescent="0.25">
      <c r="A27" s="32"/>
      <c r="B27" s="42"/>
      <c r="C27" s="32"/>
      <c r="D27" s="32"/>
      <c r="E27" s="32"/>
      <c r="F27" s="8"/>
      <c r="G27" s="17"/>
    </row>
    <row r="28" spans="1:9" s="10" customFormat="1" x14ac:dyDescent="0.25">
      <c r="A28" s="46" t="s">
        <v>24</v>
      </c>
      <c r="B28" s="46">
        <f>SUBTOTAL(103,TabelaTemplate2.1260[Številka projekta])</f>
        <v>0</v>
      </c>
      <c r="C28" s="27"/>
      <c r="D28" s="27"/>
      <c r="E28" s="43"/>
      <c r="F28" s="11"/>
      <c r="G28" s="11"/>
      <c r="H28" s="11"/>
    </row>
    <row r="29" spans="1:9" x14ac:dyDescent="0.25">
      <c r="A29" s="4"/>
      <c r="B29" s="4"/>
      <c r="C29" s="18"/>
      <c r="D29" s="4"/>
      <c r="E29" s="4"/>
      <c r="F29" s="4"/>
    </row>
    <row r="30" spans="1:9" ht="13.5" thickBot="1" x14ac:dyDescent="0.3">
      <c r="A30" s="59" t="s">
        <v>15</v>
      </c>
      <c r="B30" s="59"/>
      <c r="C30" s="59"/>
      <c r="D30" s="10"/>
      <c r="E30" s="4"/>
    </row>
    <row r="31" spans="1:9" ht="13.5" thickBot="1" x14ac:dyDescent="0.3">
      <c r="A31" s="66" t="s">
        <v>16</v>
      </c>
      <c r="B31" s="67" t="s">
        <v>17</v>
      </c>
      <c r="C31" s="67" t="s">
        <v>18</v>
      </c>
      <c r="D31" s="94" t="s">
        <v>2694</v>
      </c>
    </row>
    <row r="32" spans="1:9" x14ac:dyDescent="0.25">
      <c r="A32" s="45"/>
      <c r="B32" s="42"/>
      <c r="C32" s="32"/>
      <c r="D32" s="87"/>
    </row>
    <row r="33" spans="1:8" x14ac:dyDescent="0.25">
      <c r="A33" s="45"/>
      <c r="B33" s="42"/>
      <c r="C33" s="32"/>
      <c r="D33" s="87"/>
    </row>
    <row r="34" spans="1:8" x14ac:dyDescent="0.25">
      <c r="A34" s="45"/>
      <c r="B34" s="42"/>
      <c r="C34" s="32"/>
      <c r="D34" s="87"/>
    </row>
    <row r="35" spans="1:8" x14ac:dyDescent="0.25">
      <c r="A35" s="33" t="s">
        <v>24</v>
      </c>
      <c r="B35" s="44">
        <f>SUBTOTAL(109,TabelaTemplate2.210[Strani])</f>
        <v>0</v>
      </c>
      <c r="C35" s="44">
        <f>SUBTOTAL(103,TabelaTemplate2.210[Naslov])</f>
        <v>0</v>
      </c>
      <c r="D35" s="86"/>
      <c r="F35" s="4"/>
    </row>
    <row r="36" spans="1:8" x14ac:dyDescent="0.25">
      <c r="A36" s="4"/>
      <c r="B36" s="4"/>
      <c r="C36" s="18"/>
      <c r="D36" s="4"/>
      <c r="E36" s="4"/>
      <c r="F36" s="4"/>
    </row>
    <row r="37" spans="1:8" s="20" customFormat="1" thickBot="1" x14ac:dyDescent="0.3">
      <c r="A37" s="59" t="s">
        <v>19</v>
      </c>
      <c r="B37" s="59"/>
      <c r="C37" s="59"/>
      <c r="D37" s="21"/>
      <c r="E37" s="21"/>
      <c r="F37" s="21"/>
      <c r="G37" s="21"/>
      <c r="H37" s="21"/>
    </row>
    <row r="38" spans="1:8" s="20" customFormat="1" thickBot="1" x14ac:dyDescent="0.3">
      <c r="A38" s="69" t="s">
        <v>16</v>
      </c>
      <c r="B38" s="70" t="s">
        <v>17</v>
      </c>
      <c r="C38" s="70" t="s">
        <v>18</v>
      </c>
      <c r="D38" s="95" t="s">
        <v>2694</v>
      </c>
      <c r="E38" s="21"/>
      <c r="F38" s="21"/>
      <c r="G38" s="21"/>
      <c r="H38" s="21"/>
    </row>
    <row r="39" spans="1:8" s="20" customFormat="1" ht="24" x14ac:dyDescent="0.25">
      <c r="A39" s="5"/>
      <c r="B39" s="37"/>
      <c r="C39" s="8" t="s">
        <v>5864</v>
      </c>
      <c r="D39" s="90" t="s">
        <v>5865</v>
      </c>
      <c r="E39" s="21"/>
      <c r="F39" s="21"/>
      <c r="G39" s="21"/>
      <c r="H39" s="21"/>
    </row>
    <row r="40" spans="1:8" s="20" customFormat="1" ht="12" x14ac:dyDescent="0.25">
      <c r="A40" s="5"/>
      <c r="B40" s="37"/>
      <c r="C40" s="8"/>
      <c r="D40" s="90"/>
      <c r="E40" s="21"/>
      <c r="F40" s="21"/>
      <c r="G40" s="21"/>
      <c r="H40" s="21"/>
    </row>
    <row r="41" spans="1:8" s="20" customFormat="1" ht="12" x14ac:dyDescent="0.25">
      <c r="A41" s="5"/>
      <c r="B41" s="37"/>
      <c r="C41" s="8"/>
      <c r="D41" s="90"/>
      <c r="E41" s="21"/>
      <c r="F41" s="21"/>
      <c r="G41" s="21"/>
      <c r="H41" s="21"/>
    </row>
    <row r="42" spans="1:8" s="20" customFormat="1" ht="12" x14ac:dyDescent="0.2">
      <c r="A42" s="25" t="s">
        <v>24</v>
      </c>
      <c r="B42" s="43">
        <f>SUBTOTAL(109,TabelaTemplate2.3257[Strani])</f>
        <v>0</v>
      </c>
      <c r="C42" s="43">
        <f>SUBTOTAL(103,TabelaTemplate2.3257[Naslov])</f>
        <v>1</v>
      </c>
      <c r="D42" s="89"/>
      <c r="E42" s="21"/>
      <c r="F42" s="21"/>
      <c r="G42" s="21"/>
      <c r="H42" s="21"/>
    </row>
    <row r="43" spans="1:8" x14ac:dyDescent="0.25">
      <c r="A43" s="19"/>
      <c r="B43" s="20"/>
      <c r="C43" s="19"/>
      <c r="D43" s="21"/>
      <c r="E43" s="21"/>
      <c r="F43" s="22"/>
      <c r="G43" s="23"/>
      <c r="H43" s="23"/>
    </row>
    <row r="44" spans="1:8" x14ac:dyDescent="0.25">
      <c r="A44" s="10" t="s">
        <v>59</v>
      </c>
      <c r="B44" s="20"/>
      <c r="C44" s="19"/>
      <c r="D44" s="21"/>
      <c r="E44" s="21"/>
      <c r="F44" s="22"/>
      <c r="G44" s="23"/>
      <c r="H44" s="23"/>
    </row>
    <row r="45" spans="1:8" ht="13.5" thickBot="1" x14ac:dyDescent="0.3">
      <c r="A45" s="59" t="s">
        <v>60</v>
      </c>
      <c r="B45" s="59"/>
      <c r="C45" s="59"/>
      <c r="D45" s="22"/>
      <c r="E45" s="22"/>
      <c r="F45" s="22"/>
      <c r="G45" s="23"/>
      <c r="H45" s="23"/>
    </row>
    <row r="46" spans="1:8" ht="13.5" thickBot="1" x14ac:dyDescent="0.3">
      <c r="A46" s="66" t="s">
        <v>16</v>
      </c>
      <c r="B46" s="67" t="s">
        <v>17</v>
      </c>
      <c r="C46" s="67" t="s">
        <v>18</v>
      </c>
      <c r="D46" s="94" t="s">
        <v>2694</v>
      </c>
      <c r="E46" s="22"/>
      <c r="F46" s="22"/>
      <c r="G46" s="23"/>
      <c r="H46" s="23"/>
    </row>
    <row r="47" spans="1:8" ht="24" x14ac:dyDescent="0.25">
      <c r="A47" s="5" t="s">
        <v>5772</v>
      </c>
      <c r="B47" s="37">
        <v>35</v>
      </c>
      <c r="C47" s="8" t="s">
        <v>5859</v>
      </c>
      <c r="D47" s="90" t="s">
        <v>5860</v>
      </c>
      <c r="E47" s="22"/>
      <c r="F47" s="22"/>
      <c r="G47" s="23"/>
      <c r="H47" s="23"/>
    </row>
    <row r="48" spans="1:8" ht="60" x14ac:dyDescent="0.2">
      <c r="A48" s="298" t="s">
        <v>5861</v>
      </c>
      <c r="B48" s="37">
        <v>87</v>
      </c>
      <c r="C48" s="8" t="s">
        <v>5862</v>
      </c>
      <c r="D48" s="90" t="s">
        <v>5863</v>
      </c>
      <c r="E48" s="22"/>
      <c r="F48" s="22"/>
      <c r="G48" s="23"/>
      <c r="H48" s="23"/>
    </row>
    <row r="49" spans="1:8" x14ac:dyDescent="0.25">
      <c r="A49" s="45"/>
      <c r="B49" s="42"/>
      <c r="C49" s="32"/>
      <c r="D49" s="90"/>
      <c r="E49" s="22"/>
      <c r="F49" s="22"/>
      <c r="G49" s="23"/>
      <c r="H49" s="23"/>
    </row>
    <row r="50" spans="1:8" x14ac:dyDescent="0.2">
      <c r="A50" s="25" t="s">
        <v>24</v>
      </c>
      <c r="B50" s="43">
        <f>SUBTOTAL(109,TabelaTemplate3.1258[Strani])</f>
        <v>122</v>
      </c>
      <c r="C50" s="43">
        <f>SUBTOTAL(103,TabelaTemplate3.1258[Naslov])</f>
        <v>2</v>
      </c>
      <c r="D50" s="89"/>
      <c r="E50" s="22"/>
      <c r="F50" s="22"/>
      <c r="G50" s="23"/>
      <c r="H50" s="23"/>
    </row>
    <row r="51" spans="1:8" x14ac:dyDescent="0.25">
      <c r="A51" s="25"/>
      <c r="B51" s="25"/>
      <c r="C51" s="26"/>
      <c r="D51" s="22"/>
      <c r="E51" s="22"/>
      <c r="F51" s="5"/>
    </row>
    <row r="52" spans="1:8" ht="13.5" thickBot="1" x14ac:dyDescent="0.3">
      <c r="A52" s="58" t="s">
        <v>324</v>
      </c>
      <c r="B52" s="58"/>
      <c r="C52" s="58"/>
      <c r="D52" s="58"/>
      <c r="E52" s="5"/>
      <c r="F52" s="16"/>
    </row>
    <row r="53" spans="1:8" ht="13.5" thickBot="1" x14ac:dyDescent="0.3">
      <c r="A53" s="66" t="s">
        <v>16</v>
      </c>
      <c r="B53" s="67" t="s">
        <v>17</v>
      </c>
      <c r="C53" s="67" t="s">
        <v>18</v>
      </c>
      <c r="D53" s="94" t="s">
        <v>2694</v>
      </c>
      <c r="E53" s="16"/>
    </row>
    <row r="54" spans="1:8" x14ac:dyDescent="0.25">
      <c r="A54" s="45"/>
      <c r="B54" s="42"/>
      <c r="C54" s="32"/>
      <c r="D54" s="90"/>
      <c r="E54" s="16"/>
    </row>
    <row r="55" spans="1:8" x14ac:dyDescent="0.25">
      <c r="A55" s="45"/>
      <c r="B55" s="42"/>
      <c r="C55" s="32"/>
      <c r="D55" s="90"/>
      <c r="E55" s="16"/>
    </row>
    <row r="56" spans="1:8" x14ac:dyDescent="0.25">
      <c r="A56" s="45"/>
      <c r="B56" s="42"/>
      <c r="C56" s="32"/>
      <c r="D56" s="90"/>
      <c r="E56" s="16"/>
    </row>
    <row r="57" spans="1:8" x14ac:dyDescent="0.2">
      <c r="A57" s="25" t="s">
        <v>24</v>
      </c>
      <c r="B57" s="43">
        <f>SUBTOTAL(109,TabelaTemplate3.2262[Strani])</f>
        <v>0</v>
      </c>
      <c r="C57" s="43">
        <f>SUBTOTAL(103,TabelaTemplate3.2262[Naslov])</f>
        <v>0</v>
      </c>
      <c r="D57" s="89"/>
      <c r="E57" s="16"/>
    </row>
    <row r="58" spans="1:8" x14ac:dyDescent="0.25">
      <c r="A58" s="4"/>
      <c r="B58" s="4"/>
      <c r="C58" s="8"/>
      <c r="D58" s="5"/>
      <c r="E58" s="5"/>
      <c r="F58" s="16"/>
    </row>
    <row r="59" spans="1:8" ht="13.5" thickBot="1" x14ac:dyDescent="0.3">
      <c r="A59" s="60" t="s">
        <v>215</v>
      </c>
      <c r="B59" s="60"/>
      <c r="C59" s="60"/>
      <c r="D59" s="60"/>
      <c r="E59" s="60"/>
      <c r="F59" s="16"/>
    </row>
    <row r="60" spans="1:8" ht="13.5" thickBot="1" x14ac:dyDescent="0.3">
      <c r="A60" s="67" t="s">
        <v>22</v>
      </c>
      <c r="B60" s="67" t="s">
        <v>65</v>
      </c>
      <c r="C60" s="66" t="s">
        <v>2797</v>
      </c>
      <c r="D60" s="93" t="s">
        <v>2694</v>
      </c>
    </row>
    <row r="61" spans="1:8" x14ac:dyDescent="0.25">
      <c r="A61" s="45"/>
      <c r="B61" s="32"/>
      <c r="C61" s="42"/>
      <c r="D61" s="90"/>
    </row>
    <row r="62" spans="1:8" x14ac:dyDescent="0.25">
      <c r="A62" s="45"/>
      <c r="B62" s="32"/>
      <c r="C62" s="42"/>
      <c r="D62" s="90"/>
    </row>
    <row r="63" spans="1:8" x14ac:dyDescent="0.25">
      <c r="A63" s="45"/>
      <c r="B63" s="32"/>
      <c r="C63" s="42"/>
      <c r="D63" s="90"/>
    </row>
    <row r="64" spans="1:8" x14ac:dyDescent="0.25">
      <c r="A64" s="30" t="s">
        <v>24</v>
      </c>
      <c r="B64" s="30">
        <f>SUBTOTAL(103,TabelaTemplate4259[TDT])</f>
        <v>0</v>
      </c>
      <c r="C64" s="30"/>
      <c r="D64" s="101"/>
    </row>
    <row r="65" spans="1:6" x14ac:dyDescent="0.25">
      <c r="A65" s="25"/>
      <c r="B65" s="27"/>
      <c r="C65" s="28"/>
      <c r="D65" s="29"/>
      <c r="F65" s="5"/>
    </row>
  </sheetData>
  <mergeCells count="15">
    <mergeCell ref="G18:H18"/>
    <mergeCell ref="A19:B19"/>
    <mergeCell ref="A20:B20"/>
    <mergeCell ref="A6:B6"/>
    <mergeCell ref="A7:B7"/>
    <mergeCell ref="A8:B8"/>
    <mergeCell ref="A10:C10"/>
    <mergeCell ref="C11:E11"/>
    <mergeCell ref="G12:H12"/>
    <mergeCell ref="A5:B5"/>
    <mergeCell ref="C1:E1"/>
    <mergeCell ref="A2:B2"/>
    <mergeCell ref="C2:E2"/>
    <mergeCell ref="A3:B3"/>
    <mergeCell ref="A4:B4"/>
  </mergeCells>
  <dataValidations count="7">
    <dataValidation allowBlank="1" showInputMessage="1" showErrorMessage="1" promptTitle="Vnesi ime TDT" prompt="Vnesi celotno ime tujega TDT" sqref="C61:C63" xr:uid="{633DF395-C76D-466B-9D8C-F8B493E67810}"/>
    <dataValidation type="list" allowBlank="1" showInputMessage="1" promptTitle="Izberi iz seznama" prompt="Iz spodnjega seznama izberi tujo organizacijo kateri pripada TDT" sqref="A14:A16" xr:uid="{2276BF52-54D1-41AD-8AA4-98D2DCC14A72}">
      <formula1>Organizacije</formula1>
    </dataValidation>
    <dataValidation type="list" allowBlank="1" showInputMessage="1" showErrorMessage="1" promptTitle="Izberi iz seznama" prompt="Izberi trenutni status članstva znortaj tujega TDT" sqref="D14:D16" xr:uid="{194F605F-1C79-48D4-885D-45DCFD5F382A}">
      <formula1>Status</formula1>
    </dataValidation>
    <dataValidation allowBlank="1" showInputMessage="1" promptTitle="Vnesi datum" prompt="Vnesi datum zadnje spremembe statusa članstva TDT" sqref="E14:E16" xr:uid="{9B9D8BF6-3CFE-4A97-BF7F-EF17DB2CE255}"/>
    <dataValidation allowBlank="1" showInputMessage="1" showErrorMessage="1" promptTitle="Vnesi naslov tujega TDT" prompt="Vnesi originalni naslov tujega TDT" sqref="C14:C16" xr:uid="{99EDE3DE-F683-4BA1-ABEA-94E18FDF4D4A}"/>
    <dataValidation allowBlank="1" showInputMessage="1" showErrorMessage="1" promptTitle="Vnesi oznako" prompt="Vnesi oznako Evropskega, mednarodnega ali Slovenskega TC, SC ali WG" sqref="B61:B63" xr:uid="{AE8EE531-09DA-4CC5-8721-606F5B0847B5}"/>
    <dataValidation allowBlank="1" showInputMessage="1" showErrorMessage="1" promptTitle="Vnesi ime " prompt="Vpiši ime in priimek strokovnjaka oziroma TS" sqref="A61:A63" xr:uid="{87CB06A9-6BF8-4768-82FB-4E3B847AAFEF}"/>
  </dataValidations>
  <pageMargins left="0.25" right="0.25" top="0.25" bottom="0.25" header="0.5" footer="0.5"/>
  <pageSetup paperSize="9" orientation="landscape" r:id="rId1"/>
  <headerFooter alignWithMargins="0">
    <oddFooter>&amp;L&amp;C&amp;R</oddFooter>
  </headerFooter>
  <drawing r:id="rId2"/>
  <tableParts count="7">
    <tablePart r:id="rId3"/>
    <tablePart r:id="rId4"/>
    <tablePart r:id="rId5"/>
    <tablePart r:id="rId6"/>
    <tablePart r:id="rId7"/>
    <tablePart r:id="rId8"/>
    <tablePart r:id="rId9"/>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1175C-1D52-4897-B4D2-725A42EC7F19}">
  <sheetPr codeName="Sheet9">
    <outlinePr summaryBelow="0" summaryRight="0"/>
  </sheetPr>
  <dimension ref="A1:M65"/>
  <sheetViews>
    <sheetView showGridLines="0" zoomScaleNormal="100" workbookViewId="0">
      <pane ySplit="1" topLeftCell="A2" activePane="bottomLeft" state="frozenSplit"/>
      <selection activeCell="A31" sqref="A31"/>
      <selection pane="bottomLeft" activeCell="C61" sqref="C61:C63"/>
    </sheetView>
  </sheetViews>
  <sheetFormatPr defaultColWidth="9.140625" defaultRowHeight="12.75" x14ac:dyDescent="0.25"/>
  <cols>
    <col min="1" max="1" width="23.140625" style="3" customWidth="1"/>
    <col min="2" max="2" width="18.28515625" style="3" customWidth="1"/>
    <col min="3" max="3" width="38.7109375" style="3" customWidth="1"/>
    <col min="4" max="4" width="14.140625" style="3" bestFit="1" customWidth="1"/>
    <col min="5" max="5" width="43.7109375" style="3" customWidth="1"/>
    <col min="6" max="8" width="11.5703125" style="3" customWidth="1"/>
    <col min="9" max="9" width="3.5703125" style="3" customWidth="1"/>
    <col min="10" max="16384" width="9.140625" style="3"/>
  </cols>
  <sheetData>
    <row r="1" spans="1:13" ht="18.75" customHeight="1" x14ac:dyDescent="0.25">
      <c r="A1" s="1"/>
      <c r="B1" s="2"/>
      <c r="C1" s="306" t="s">
        <v>0</v>
      </c>
      <c r="D1" s="306"/>
      <c r="E1" s="306"/>
      <c r="F1" s="2"/>
      <c r="G1" s="1"/>
      <c r="H1" s="1"/>
    </row>
    <row r="2" spans="1:13" ht="13.5" customHeight="1" x14ac:dyDescent="0.25">
      <c r="A2" s="303" t="s">
        <v>1</v>
      </c>
      <c r="B2" s="303"/>
      <c r="C2" s="307"/>
      <c r="D2" s="307"/>
      <c r="E2" s="307"/>
      <c r="F2" s="1"/>
      <c r="G2" s="1"/>
      <c r="H2" s="1"/>
    </row>
    <row r="3" spans="1:13" x14ac:dyDescent="0.25">
      <c r="A3" s="303" t="s">
        <v>2</v>
      </c>
      <c r="B3" s="303"/>
      <c r="C3" s="5"/>
      <c r="D3" s="5"/>
      <c r="E3" s="5"/>
      <c r="F3" s="5"/>
      <c r="G3" s="1"/>
      <c r="H3" s="1"/>
    </row>
    <row r="4" spans="1:13" x14ac:dyDescent="0.25">
      <c r="A4" s="303" t="s">
        <v>3</v>
      </c>
      <c r="B4" s="303"/>
      <c r="C4" s="5"/>
      <c r="D4" s="5"/>
      <c r="E4" s="5"/>
      <c r="F4" s="5"/>
      <c r="G4" s="1"/>
      <c r="H4" s="1"/>
      <c r="J4" s="36"/>
      <c r="K4" s="10"/>
      <c r="L4" s="10"/>
      <c r="M4" s="10"/>
    </row>
    <row r="5" spans="1:13" x14ac:dyDescent="0.25">
      <c r="A5" s="303" t="s">
        <v>4</v>
      </c>
      <c r="B5" s="303"/>
      <c r="C5" s="6"/>
      <c r="D5" s="5"/>
      <c r="E5" s="5"/>
      <c r="F5" s="5"/>
      <c r="G5" s="1"/>
      <c r="H5" s="1"/>
      <c r="J5" s="36"/>
    </row>
    <row r="6" spans="1:13" x14ac:dyDescent="0.25">
      <c r="A6" s="303" t="s">
        <v>5</v>
      </c>
      <c r="B6" s="303"/>
      <c r="C6" s="6"/>
      <c r="D6" s="5"/>
      <c r="E6" s="5"/>
      <c r="F6" s="5"/>
      <c r="G6" s="1"/>
      <c r="H6" s="1"/>
    </row>
    <row r="7" spans="1:13" x14ac:dyDescent="0.25">
      <c r="A7" s="304" t="s">
        <v>62</v>
      </c>
      <c r="B7" s="304"/>
      <c r="C7" s="6"/>
      <c r="D7" s="5"/>
      <c r="E7" s="5"/>
      <c r="F7" s="5"/>
      <c r="G7" s="1"/>
      <c r="H7" s="1"/>
    </row>
    <row r="8" spans="1:13" x14ac:dyDescent="0.25">
      <c r="A8" s="304" t="s">
        <v>23</v>
      </c>
      <c r="B8" s="304"/>
      <c r="C8" s="6"/>
      <c r="D8" s="5"/>
      <c r="E8" s="5"/>
      <c r="F8" s="5"/>
      <c r="G8" s="1"/>
      <c r="H8" s="1"/>
    </row>
    <row r="9" spans="1:13" x14ac:dyDescent="0.25">
      <c r="A9" s="4"/>
      <c r="B9" s="4"/>
      <c r="C9" s="6"/>
      <c r="D9" s="5"/>
      <c r="E9" s="5"/>
      <c r="F9" s="5"/>
      <c r="G9" s="1"/>
      <c r="H9" s="1"/>
    </row>
    <row r="10" spans="1:13" x14ac:dyDescent="0.25">
      <c r="A10" s="305" t="s">
        <v>6</v>
      </c>
      <c r="B10" s="305"/>
      <c r="C10" s="305"/>
      <c r="D10" s="41"/>
      <c r="E10" s="41"/>
      <c r="F10" s="41"/>
      <c r="G10" s="1"/>
      <c r="H10" s="1"/>
    </row>
    <row r="11" spans="1:13" s="10" customFormat="1" ht="27.75" customHeight="1" x14ac:dyDescent="0.25">
      <c r="A11" s="7" t="s">
        <v>7</v>
      </c>
      <c r="B11" s="7"/>
      <c r="C11" s="301"/>
      <c r="D11" s="301"/>
      <c r="E11" s="301"/>
      <c r="F11" s="7"/>
      <c r="G11" s="9"/>
      <c r="H11" s="9"/>
    </row>
    <row r="12" spans="1:13" ht="12.75" customHeight="1" x14ac:dyDescent="0.25">
      <c r="A12" s="65" t="s">
        <v>8</v>
      </c>
      <c r="B12" s="24"/>
      <c r="C12" s="24"/>
      <c r="D12" s="24"/>
      <c r="E12" s="24"/>
      <c r="F12" s="24"/>
      <c r="G12" s="299"/>
      <c r="H12" s="299"/>
    </row>
    <row r="13" spans="1:13" s="10" customFormat="1" ht="24" x14ac:dyDescent="0.25">
      <c r="A13" s="79" t="s">
        <v>9</v>
      </c>
      <c r="B13" s="64" t="s">
        <v>63</v>
      </c>
      <c r="C13" s="79" t="s">
        <v>64</v>
      </c>
      <c r="D13" s="68" t="s">
        <v>10</v>
      </c>
      <c r="E13" s="83" t="s">
        <v>30</v>
      </c>
      <c r="F13" s="11"/>
    </row>
    <row r="14" spans="1:13" x14ac:dyDescent="0.25">
      <c r="A14" s="80"/>
      <c r="B14" s="78"/>
      <c r="C14" s="62"/>
      <c r="D14" s="49"/>
      <c r="E14" s="84"/>
      <c r="F14" s="12"/>
    </row>
    <row r="15" spans="1:13" x14ac:dyDescent="0.25">
      <c r="A15" s="80"/>
      <c r="B15" s="73"/>
      <c r="C15" s="62"/>
      <c r="D15" s="49"/>
      <c r="E15" s="84"/>
      <c r="F15" s="12"/>
    </row>
    <row r="16" spans="1:13" x14ac:dyDescent="0.25">
      <c r="A16" s="80"/>
      <c r="B16" s="73"/>
      <c r="C16" s="62"/>
      <c r="D16" s="49"/>
      <c r="E16" s="84"/>
      <c r="F16" s="14"/>
    </row>
    <row r="17" spans="1:9" x14ac:dyDescent="0.25">
      <c r="A17" s="81" t="s">
        <v>24</v>
      </c>
      <c r="B17" s="82">
        <f>SUBTOTAL(103,TabelaTemplate1[Oznaka tujega TC, SC])</f>
        <v>0</v>
      </c>
      <c r="C17" s="52"/>
      <c r="D17" s="52"/>
      <c r="E17" s="85"/>
      <c r="F17" s="14"/>
    </row>
    <row r="18" spans="1:9" x14ac:dyDescent="0.25">
      <c r="A18" s="50"/>
      <c r="B18" s="51"/>
      <c r="C18" s="52"/>
      <c r="D18" s="52"/>
      <c r="E18" s="53"/>
      <c r="F18" s="24"/>
      <c r="G18" s="299"/>
      <c r="H18" s="299"/>
    </row>
    <row r="19" spans="1:9" s="10" customFormat="1" x14ac:dyDescent="0.25">
      <c r="A19" s="300" t="s">
        <v>58</v>
      </c>
      <c r="B19" s="300"/>
      <c r="C19" s="40"/>
      <c r="D19" s="40"/>
      <c r="E19" s="40"/>
      <c r="G19" s="15"/>
      <c r="H19" s="15"/>
      <c r="I19" s="15"/>
    </row>
    <row r="20" spans="1:9" x14ac:dyDescent="0.25">
      <c r="A20" s="302" t="s">
        <v>11</v>
      </c>
      <c r="B20" s="302"/>
      <c r="C20" s="7"/>
      <c r="D20" s="7"/>
      <c r="E20" s="7"/>
      <c r="F20" s="8"/>
      <c r="G20" s="17"/>
    </row>
    <row r="21" spans="1:9" x14ac:dyDescent="0.25">
      <c r="A21" s="39" t="s">
        <v>2796</v>
      </c>
      <c r="B21" s="39"/>
      <c r="C21" s="39"/>
      <c r="D21" s="39"/>
      <c r="E21" s="39"/>
      <c r="F21" s="8"/>
      <c r="G21" s="17"/>
    </row>
    <row r="22" spans="1:9" s="38" customFormat="1" x14ac:dyDescent="0.25">
      <c r="A22" s="42" t="s">
        <v>2690</v>
      </c>
      <c r="B22" s="42" t="s">
        <v>2691</v>
      </c>
      <c r="C22" s="42" t="s">
        <v>16</v>
      </c>
      <c r="D22" s="42" t="s">
        <v>57</v>
      </c>
      <c r="E22" s="42" t="s">
        <v>18</v>
      </c>
      <c r="F22" s="8"/>
      <c r="G22" s="35"/>
    </row>
    <row r="23" spans="1:9" x14ac:dyDescent="0.25">
      <c r="A23" s="32"/>
      <c r="B23" s="42"/>
      <c r="C23" s="32"/>
      <c r="D23" s="32"/>
      <c r="E23" s="32"/>
      <c r="F23" s="8"/>
      <c r="G23" s="17"/>
    </row>
    <row r="24" spans="1:9" x14ac:dyDescent="0.25">
      <c r="A24" s="32"/>
      <c r="B24" s="42"/>
      <c r="C24" s="32"/>
      <c r="D24" s="32"/>
      <c r="E24" s="32"/>
      <c r="F24" s="8"/>
      <c r="G24" s="17"/>
    </row>
    <row r="25" spans="1:9" x14ac:dyDescent="0.25">
      <c r="A25" s="32"/>
      <c r="B25" s="42"/>
      <c r="C25" s="32"/>
      <c r="D25" s="32"/>
      <c r="E25" s="32"/>
      <c r="F25" s="8"/>
      <c r="G25" s="17"/>
    </row>
    <row r="26" spans="1:9" x14ac:dyDescent="0.25">
      <c r="A26" s="32"/>
      <c r="B26" s="42"/>
      <c r="C26" s="32"/>
      <c r="D26" s="32"/>
      <c r="E26" s="32"/>
      <c r="F26" s="8"/>
      <c r="G26" s="17"/>
    </row>
    <row r="27" spans="1:9" x14ac:dyDescent="0.25">
      <c r="A27" s="32"/>
      <c r="B27" s="42"/>
      <c r="C27" s="32"/>
      <c r="D27" s="32"/>
      <c r="E27" s="32"/>
      <c r="F27" s="8"/>
      <c r="G27" s="17"/>
    </row>
    <row r="28" spans="1:9" s="10" customFormat="1" x14ac:dyDescent="0.25">
      <c r="A28" s="46" t="s">
        <v>24</v>
      </c>
      <c r="B28" s="46">
        <f>SUBTOTAL(103,TabelaTemplate2.1[Številka projekta])</f>
        <v>0</v>
      </c>
      <c r="C28" s="27"/>
      <c r="D28" s="27"/>
      <c r="E28" s="43"/>
      <c r="F28" s="11"/>
      <c r="G28" s="11"/>
      <c r="H28" s="11"/>
    </row>
    <row r="29" spans="1:9" x14ac:dyDescent="0.25">
      <c r="A29" s="4"/>
      <c r="B29" s="4"/>
      <c r="C29" s="18"/>
      <c r="D29" s="4"/>
      <c r="E29" s="4"/>
      <c r="F29" s="4"/>
    </row>
    <row r="30" spans="1:9" ht="13.5" thickBot="1" x14ac:dyDescent="0.3">
      <c r="A30" s="59" t="s">
        <v>15</v>
      </c>
      <c r="B30" s="59"/>
      <c r="C30" s="59"/>
      <c r="D30" s="10"/>
      <c r="E30" s="4"/>
    </row>
    <row r="31" spans="1:9" ht="13.5" thickBot="1" x14ac:dyDescent="0.3">
      <c r="A31" s="66" t="s">
        <v>16</v>
      </c>
      <c r="B31" s="67" t="s">
        <v>17</v>
      </c>
      <c r="C31" s="67" t="s">
        <v>18</v>
      </c>
      <c r="D31" s="94" t="s">
        <v>2694</v>
      </c>
    </row>
    <row r="32" spans="1:9" x14ac:dyDescent="0.25">
      <c r="A32" s="45"/>
      <c r="B32" s="42"/>
      <c r="C32" s="32"/>
      <c r="D32" s="87"/>
    </row>
    <row r="33" spans="1:8" x14ac:dyDescent="0.25">
      <c r="A33" s="45"/>
      <c r="B33" s="42"/>
      <c r="C33" s="32"/>
      <c r="D33" s="87"/>
    </row>
    <row r="34" spans="1:8" x14ac:dyDescent="0.25">
      <c r="A34" s="45"/>
      <c r="B34" s="42"/>
      <c r="C34" s="32"/>
      <c r="D34" s="87"/>
    </row>
    <row r="35" spans="1:8" x14ac:dyDescent="0.25">
      <c r="A35" s="33" t="s">
        <v>24</v>
      </c>
      <c r="B35" s="44">
        <f>SUBTOTAL(109,TabelaTemplate2.2[Strani])</f>
        <v>0</v>
      </c>
      <c r="C35" s="44">
        <f>SUBTOTAL(103,TabelaTemplate2.2[Naslov])</f>
        <v>0</v>
      </c>
      <c r="D35" s="86"/>
      <c r="F35" s="4"/>
    </row>
    <row r="36" spans="1:8" x14ac:dyDescent="0.25">
      <c r="A36" s="4"/>
      <c r="B36" s="4"/>
      <c r="C36" s="18"/>
      <c r="D36" s="4"/>
      <c r="E36" s="4"/>
      <c r="F36" s="4"/>
    </row>
    <row r="37" spans="1:8" s="20" customFormat="1" thickBot="1" x14ac:dyDescent="0.3">
      <c r="A37" s="59" t="s">
        <v>19</v>
      </c>
      <c r="B37" s="59"/>
      <c r="C37" s="59"/>
      <c r="D37" s="21"/>
      <c r="E37" s="21"/>
      <c r="F37" s="21"/>
      <c r="G37" s="21"/>
      <c r="H37" s="21"/>
    </row>
    <row r="38" spans="1:8" s="20" customFormat="1" thickBot="1" x14ac:dyDescent="0.3">
      <c r="A38" s="69" t="s">
        <v>16</v>
      </c>
      <c r="B38" s="70" t="s">
        <v>17</v>
      </c>
      <c r="C38" s="70" t="s">
        <v>18</v>
      </c>
      <c r="D38" s="95" t="s">
        <v>2694</v>
      </c>
      <c r="E38" s="21"/>
      <c r="F38" s="21"/>
      <c r="G38" s="21"/>
      <c r="H38" s="21"/>
    </row>
    <row r="39" spans="1:8" s="20" customFormat="1" ht="12" x14ac:dyDescent="0.25">
      <c r="A39" s="5"/>
      <c r="B39" s="37"/>
      <c r="C39" s="8"/>
      <c r="D39" s="90"/>
      <c r="E39" s="21"/>
      <c r="F39" s="21"/>
      <c r="G39" s="21"/>
      <c r="H39" s="21"/>
    </row>
    <row r="40" spans="1:8" s="20" customFormat="1" ht="12" x14ac:dyDescent="0.25">
      <c r="A40" s="5"/>
      <c r="B40" s="37"/>
      <c r="C40" s="8"/>
      <c r="D40" s="90"/>
      <c r="E40" s="21"/>
      <c r="F40" s="21"/>
      <c r="G40" s="21"/>
      <c r="H40" s="21"/>
    </row>
    <row r="41" spans="1:8" s="20" customFormat="1" ht="12" x14ac:dyDescent="0.25">
      <c r="A41" s="5"/>
      <c r="B41" s="37"/>
      <c r="C41" s="8"/>
      <c r="D41" s="90"/>
      <c r="E41" s="21"/>
      <c r="F41" s="21"/>
      <c r="G41" s="21"/>
      <c r="H41" s="21"/>
    </row>
    <row r="42" spans="1:8" s="20" customFormat="1" ht="12" x14ac:dyDescent="0.2">
      <c r="A42" s="25" t="s">
        <v>24</v>
      </c>
      <c r="B42" s="43">
        <f>SUBTOTAL(109,TabelaTemplate2.3[Strani])</f>
        <v>0</v>
      </c>
      <c r="C42" s="43">
        <f>SUBTOTAL(103,TabelaTemplate2.3[Naslov])</f>
        <v>0</v>
      </c>
      <c r="D42" s="89"/>
      <c r="E42" s="21"/>
      <c r="F42" s="21"/>
      <c r="G42" s="21"/>
      <c r="H42" s="21"/>
    </row>
    <row r="43" spans="1:8" x14ac:dyDescent="0.25">
      <c r="A43" s="19"/>
      <c r="B43" s="20"/>
      <c r="C43" s="19"/>
      <c r="D43" s="21"/>
      <c r="E43" s="21"/>
      <c r="F43" s="22"/>
      <c r="G43" s="23"/>
      <c r="H43" s="23"/>
    </row>
    <row r="44" spans="1:8" x14ac:dyDescent="0.25">
      <c r="A44" s="10" t="s">
        <v>59</v>
      </c>
      <c r="B44" s="20"/>
      <c r="C44" s="19"/>
      <c r="D44" s="21"/>
      <c r="E44" s="21"/>
      <c r="F44" s="22"/>
      <c r="G44" s="23"/>
      <c r="H44" s="23"/>
    </row>
    <row r="45" spans="1:8" ht="13.5" thickBot="1" x14ac:dyDescent="0.3">
      <c r="A45" s="59" t="s">
        <v>60</v>
      </c>
      <c r="B45" s="59"/>
      <c r="C45" s="59"/>
      <c r="D45" s="22"/>
      <c r="E45" s="22"/>
      <c r="F45" s="22"/>
      <c r="G45" s="23"/>
      <c r="H45" s="23"/>
    </row>
    <row r="46" spans="1:8" ht="13.5" thickBot="1" x14ac:dyDescent="0.3">
      <c r="A46" s="66" t="s">
        <v>16</v>
      </c>
      <c r="B46" s="67" t="s">
        <v>17</v>
      </c>
      <c r="C46" s="67" t="s">
        <v>18</v>
      </c>
      <c r="D46" s="94" t="s">
        <v>2694</v>
      </c>
      <c r="E46" s="22"/>
      <c r="F46" s="22"/>
      <c r="G46" s="23"/>
      <c r="H46" s="23"/>
    </row>
    <row r="47" spans="1:8" x14ac:dyDescent="0.25">
      <c r="A47" s="45"/>
      <c r="B47" s="42"/>
      <c r="C47" s="32"/>
      <c r="D47" s="90"/>
      <c r="E47" s="22"/>
      <c r="F47" s="22"/>
      <c r="G47" s="23"/>
      <c r="H47" s="23"/>
    </row>
    <row r="48" spans="1:8" x14ac:dyDescent="0.25">
      <c r="A48" s="45"/>
      <c r="B48" s="42"/>
      <c r="C48" s="32"/>
      <c r="D48" s="90"/>
      <c r="E48" s="22"/>
      <c r="F48" s="22"/>
      <c r="G48" s="23"/>
      <c r="H48" s="23"/>
    </row>
    <row r="49" spans="1:8" x14ac:dyDescent="0.25">
      <c r="A49" s="45"/>
      <c r="B49" s="42"/>
      <c r="C49" s="32"/>
      <c r="D49" s="90"/>
      <c r="E49" s="22"/>
      <c r="F49" s="22"/>
      <c r="G49" s="23"/>
      <c r="H49" s="23"/>
    </row>
    <row r="50" spans="1:8" x14ac:dyDescent="0.2">
      <c r="A50" s="25" t="s">
        <v>24</v>
      </c>
      <c r="B50" s="43">
        <f>SUBTOTAL(109,TabelaTemplate3.1[Strani])</f>
        <v>0</v>
      </c>
      <c r="C50" s="43">
        <f>SUBTOTAL(103,TabelaTemplate3.1[Naslov])</f>
        <v>0</v>
      </c>
      <c r="D50" s="89"/>
      <c r="E50" s="22"/>
      <c r="F50" s="22"/>
      <c r="G50" s="23"/>
      <c r="H50" s="23"/>
    </row>
    <row r="51" spans="1:8" x14ac:dyDescent="0.25">
      <c r="A51" s="25"/>
      <c r="B51" s="25"/>
      <c r="C51" s="26"/>
      <c r="D51" s="22"/>
      <c r="E51" s="22"/>
      <c r="F51" s="5"/>
    </row>
    <row r="52" spans="1:8" ht="13.5" thickBot="1" x14ac:dyDescent="0.3">
      <c r="A52" s="58" t="s">
        <v>324</v>
      </c>
      <c r="B52" s="58"/>
      <c r="C52" s="58"/>
      <c r="D52" s="58"/>
      <c r="E52" s="5"/>
      <c r="F52" s="16"/>
    </row>
    <row r="53" spans="1:8" ht="13.5" thickBot="1" x14ac:dyDescent="0.3">
      <c r="A53" s="66" t="s">
        <v>16</v>
      </c>
      <c r="B53" s="67" t="s">
        <v>17</v>
      </c>
      <c r="C53" s="67" t="s">
        <v>18</v>
      </c>
      <c r="D53" s="94" t="s">
        <v>2694</v>
      </c>
      <c r="E53" s="16"/>
    </row>
    <row r="54" spans="1:8" x14ac:dyDescent="0.25">
      <c r="A54" s="45"/>
      <c r="B54" s="42"/>
      <c r="C54" s="32"/>
      <c r="D54" s="90"/>
      <c r="E54" s="16"/>
    </row>
    <row r="55" spans="1:8" x14ac:dyDescent="0.25">
      <c r="A55" s="45"/>
      <c r="B55" s="42"/>
      <c r="C55" s="32"/>
      <c r="D55" s="90"/>
      <c r="E55" s="16"/>
    </row>
    <row r="56" spans="1:8" x14ac:dyDescent="0.25">
      <c r="A56" s="45"/>
      <c r="B56" s="42"/>
      <c r="C56" s="32"/>
      <c r="D56" s="90"/>
      <c r="E56" s="16"/>
    </row>
    <row r="57" spans="1:8" x14ac:dyDescent="0.2">
      <c r="A57" s="25" t="s">
        <v>24</v>
      </c>
      <c r="B57" s="43">
        <f>SUBTOTAL(109,TabelaTemplate3.2[Strani])</f>
        <v>0</v>
      </c>
      <c r="C57" s="43">
        <f>SUBTOTAL(103,TabelaTemplate3.2[Naslov])</f>
        <v>0</v>
      </c>
      <c r="D57" s="89"/>
      <c r="E57" s="16"/>
    </row>
    <row r="58" spans="1:8" x14ac:dyDescent="0.25">
      <c r="A58" s="4"/>
      <c r="B58" s="4"/>
      <c r="C58" s="8"/>
      <c r="D58" s="5"/>
      <c r="E58" s="5"/>
      <c r="F58" s="16"/>
    </row>
    <row r="59" spans="1:8" ht="13.5" thickBot="1" x14ac:dyDescent="0.3">
      <c r="A59" s="60" t="s">
        <v>215</v>
      </c>
      <c r="B59" s="60"/>
      <c r="C59" s="60"/>
      <c r="D59" s="60"/>
      <c r="E59" s="60"/>
      <c r="F59" s="16"/>
    </row>
    <row r="60" spans="1:8" ht="13.5" thickBot="1" x14ac:dyDescent="0.3">
      <c r="A60" s="67" t="s">
        <v>22</v>
      </c>
      <c r="B60" s="67" t="s">
        <v>65</v>
      </c>
      <c r="C60" s="66" t="s">
        <v>2797</v>
      </c>
      <c r="D60" s="93" t="s">
        <v>2694</v>
      </c>
    </row>
    <row r="61" spans="1:8" x14ac:dyDescent="0.25">
      <c r="A61" s="45"/>
      <c r="B61" s="32"/>
      <c r="C61" s="42"/>
      <c r="D61" s="90"/>
    </row>
    <row r="62" spans="1:8" x14ac:dyDescent="0.25">
      <c r="A62" s="45"/>
      <c r="B62" s="32"/>
      <c r="C62" s="42"/>
      <c r="D62" s="90"/>
    </row>
    <row r="63" spans="1:8" x14ac:dyDescent="0.25">
      <c r="A63" s="45"/>
      <c r="B63" s="32"/>
      <c r="C63" s="42"/>
      <c r="D63" s="90"/>
    </row>
    <row r="64" spans="1:8" x14ac:dyDescent="0.25">
      <c r="A64" s="30" t="s">
        <v>24</v>
      </c>
      <c r="B64" s="30">
        <f>SUBTOTAL(103,TabelaTemplate4[TDT])</f>
        <v>0</v>
      </c>
      <c r="C64" s="30"/>
      <c r="D64" s="101"/>
    </row>
    <row r="65" spans="1:6" x14ac:dyDescent="0.25">
      <c r="A65" s="25"/>
      <c r="B65" s="27"/>
      <c r="C65" s="28"/>
      <c r="D65" s="29"/>
      <c r="F65" s="5"/>
    </row>
  </sheetData>
  <mergeCells count="15">
    <mergeCell ref="A4:B4"/>
    <mergeCell ref="C1:E1"/>
    <mergeCell ref="A2:B2"/>
    <mergeCell ref="C2:E2"/>
    <mergeCell ref="A3:B3"/>
    <mergeCell ref="G12:H12"/>
    <mergeCell ref="G18:H18"/>
    <mergeCell ref="A19:B19"/>
    <mergeCell ref="A20:B20"/>
    <mergeCell ref="A5:B5"/>
    <mergeCell ref="A6:B6"/>
    <mergeCell ref="A7:B7"/>
    <mergeCell ref="A8:B8"/>
    <mergeCell ref="A10:C10"/>
    <mergeCell ref="C11:E11"/>
  </mergeCells>
  <dataValidations count="7">
    <dataValidation allowBlank="1" showInputMessage="1" showErrorMessage="1" promptTitle="Vnesi ime " prompt="Vpiši ime in priimek strokovnjaka oziroma TS" sqref="A61:A63" xr:uid="{78ADFBD5-68FE-431E-BF6E-1515D815472B}"/>
    <dataValidation allowBlank="1" showInputMessage="1" showErrorMessage="1" promptTitle="Vnesi oznako" prompt="Vnesi oznako Evropskega, mednarodnega ali Slovenskega TC, SC ali WG" sqref="B61:B63" xr:uid="{59A84BE3-5D3A-4F35-BC72-E5F949DE699A}"/>
    <dataValidation allowBlank="1" showInputMessage="1" showErrorMessage="1" promptTitle="Vnesi naslov tujega TDT" prompt="Vnesi originalni naslov tujega TDT" sqref="C14:C16" xr:uid="{CEE43656-48F5-473B-A3B5-7E281D6D5E2B}"/>
    <dataValidation allowBlank="1" showInputMessage="1" promptTitle="Vnesi datum" prompt="Vnesi datum zadnje spremembe statusa članstva TDT" sqref="E14:E16" xr:uid="{19521DCE-FFA0-404E-8295-29D0AD7F9273}"/>
    <dataValidation type="list" allowBlank="1" showInputMessage="1" showErrorMessage="1" promptTitle="Izberi iz seznama" prompt="Izberi trenutni status članstva znortaj tujega TDT" sqref="D14:D16" xr:uid="{F5B0BD39-785E-48B4-97AD-1D24AF48690F}">
      <formula1>Status</formula1>
    </dataValidation>
    <dataValidation type="list" allowBlank="1" showInputMessage="1" promptTitle="Izberi iz seznama" prompt="Iz spodnjega seznama izberi tujo organizacijo kateri pripada TDT" sqref="A14:A16" xr:uid="{970A92E6-6C64-41B7-BC5F-D46F9676BAA5}">
      <formula1>Organizacije</formula1>
    </dataValidation>
    <dataValidation allowBlank="1" showInputMessage="1" showErrorMessage="1" promptTitle="Vnesi ime TDT" prompt="Vnesi celotno ime tujega TDT" sqref="C61:C63" xr:uid="{16D0B0F4-66F6-44DC-A3B7-B81E82DA369C}"/>
  </dataValidations>
  <pageMargins left="0.25" right="0.25" top="0.25" bottom="0.25" header="0.5" footer="0.5"/>
  <pageSetup paperSize="9" orientation="landscape" r:id="rId1"/>
  <headerFooter alignWithMargins="0">
    <oddFooter>&amp;L&amp;C&amp;R</oddFooter>
  </headerFooter>
  <drawing r:id="rId2"/>
  <tableParts count="7">
    <tablePart r:id="rId3"/>
    <tablePart r:id="rId4"/>
    <tablePart r:id="rId5"/>
    <tablePart r:id="rId6"/>
    <tablePart r:id="rId7"/>
    <tablePart r:id="rId8"/>
    <tablePart r:id="rId9"/>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C645F-F78A-4501-99D0-E280E7198AB1}">
  <sheetPr codeName="Sheet21"/>
  <dimension ref="A1:D10"/>
  <sheetViews>
    <sheetView zoomScaleNormal="100" workbookViewId="0">
      <selection activeCell="F1" sqref="F1:F1048576"/>
    </sheetView>
  </sheetViews>
  <sheetFormatPr defaultRowHeight="15" x14ac:dyDescent="0.25"/>
  <cols>
    <col min="2" max="2" width="16.28515625" bestFit="1" customWidth="1"/>
    <col min="4" max="4" width="16.28515625" bestFit="1" customWidth="1"/>
  </cols>
  <sheetData>
    <row r="1" spans="1:4" ht="31.5" x14ac:dyDescent="0.5">
      <c r="A1" s="34" t="s">
        <v>31</v>
      </c>
    </row>
    <row r="3" spans="1:4" x14ac:dyDescent="0.25">
      <c r="B3" s="31" t="s">
        <v>9</v>
      </c>
      <c r="D3" s="31" t="s">
        <v>12</v>
      </c>
    </row>
    <row r="4" spans="1:4" x14ac:dyDescent="0.25">
      <c r="B4" s="31" t="s">
        <v>25</v>
      </c>
      <c r="D4" s="31" t="s">
        <v>40</v>
      </c>
    </row>
    <row r="5" spans="1:4" x14ac:dyDescent="0.25">
      <c r="B5" s="31" t="s">
        <v>68</v>
      </c>
      <c r="D5" s="31" t="s">
        <v>39</v>
      </c>
    </row>
    <row r="6" spans="1:4" x14ac:dyDescent="0.25">
      <c r="B6" s="31" t="s">
        <v>26</v>
      </c>
      <c r="D6" s="31" t="s">
        <v>222</v>
      </c>
    </row>
    <row r="7" spans="1:4" x14ac:dyDescent="0.25">
      <c r="B7" s="31" t="s">
        <v>29</v>
      </c>
    </row>
    <row r="8" spans="1:4" x14ac:dyDescent="0.25">
      <c r="B8" s="31" t="s">
        <v>27</v>
      </c>
    </row>
    <row r="9" spans="1:4" x14ac:dyDescent="0.25">
      <c r="B9" s="31" t="s">
        <v>28</v>
      </c>
    </row>
    <row r="10" spans="1:4" x14ac:dyDescent="0.25">
      <c r="B10" s="31" t="s">
        <v>202</v>
      </c>
    </row>
  </sheetData>
  <pageMargins left="0.7" right="0.7" top="0.75" bottom="0.75" header="0.3" footer="0.3"/>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25D4C-53C6-4F67-A5A3-6CCDAF57A481}">
  <sheetPr codeName="Sheet5">
    <outlinePr summaryBelow="0" summaryRight="0"/>
  </sheetPr>
  <dimension ref="A1:M73"/>
  <sheetViews>
    <sheetView showGridLines="0" zoomScaleNormal="100" workbookViewId="0">
      <pane ySplit="1" topLeftCell="A50" activePane="bottomLeft" state="frozenSplit"/>
      <selection activeCell="A31" sqref="A31"/>
      <selection pane="bottomLeft" activeCell="A71" sqref="A71"/>
    </sheetView>
  </sheetViews>
  <sheetFormatPr defaultColWidth="9.140625" defaultRowHeight="12.75" x14ac:dyDescent="0.25"/>
  <cols>
    <col min="1" max="1" width="23.140625" style="3" customWidth="1"/>
    <col min="2" max="2" width="18.28515625" style="3" customWidth="1"/>
    <col min="3" max="3" width="38.7109375" style="3" customWidth="1"/>
    <col min="4" max="4" width="14.140625" style="3" bestFit="1" customWidth="1"/>
    <col min="5" max="5" width="43.7109375" style="3" customWidth="1"/>
    <col min="6" max="8" width="11.5703125" style="3" customWidth="1"/>
    <col min="9" max="9" width="3.5703125" style="3" customWidth="1"/>
    <col min="10" max="16384" width="9.140625" style="3"/>
  </cols>
  <sheetData>
    <row r="1" spans="1:13" ht="18.75" customHeight="1" x14ac:dyDescent="0.25">
      <c r="A1" s="1"/>
      <c r="B1" s="2"/>
      <c r="C1" s="306" t="s">
        <v>0</v>
      </c>
      <c r="D1" s="306"/>
      <c r="E1" s="306"/>
      <c r="F1" s="2"/>
      <c r="G1" s="1"/>
      <c r="H1" s="1"/>
    </row>
    <row r="2" spans="1:13" ht="13.5" customHeight="1" x14ac:dyDescent="0.25">
      <c r="A2" s="303" t="s">
        <v>1</v>
      </c>
      <c r="B2" s="303"/>
      <c r="C2" s="307" t="s">
        <v>192</v>
      </c>
      <c r="D2" s="307"/>
      <c r="E2" s="307"/>
      <c r="F2" s="1"/>
      <c r="G2" s="1"/>
      <c r="H2" s="1"/>
    </row>
    <row r="3" spans="1:13" x14ac:dyDescent="0.25">
      <c r="A3" s="303" t="s">
        <v>2</v>
      </c>
      <c r="B3" s="303"/>
      <c r="C3" s="5" t="s">
        <v>61</v>
      </c>
      <c r="D3" s="5"/>
      <c r="E3" s="5"/>
      <c r="F3" s="5"/>
      <c r="G3" s="1"/>
      <c r="H3" s="1"/>
    </row>
    <row r="4" spans="1:13" x14ac:dyDescent="0.25">
      <c r="A4" s="303" t="s">
        <v>3</v>
      </c>
      <c r="B4" s="303"/>
      <c r="C4" s="5" t="s">
        <v>193</v>
      </c>
      <c r="D4" s="5"/>
      <c r="E4" s="5"/>
      <c r="F4" s="5"/>
      <c r="G4" s="1"/>
      <c r="H4" s="1"/>
      <c r="J4" s="36"/>
      <c r="K4" s="10"/>
      <c r="L4" s="10"/>
      <c r="M4" s="10"/>
    </row>
    <row r="5" spans="1:13" x14ac:dyDescent="0.25">
      <c r="A5" s="303" t="s">
        <v>4</v>
      </c>
      <c r="B5" s="303"/>
      <c r="C5" s="6">
        <v>7</v>
      </c>
      <c r="D5" s="5"/>
      <c r="E5" s="5"/>
      <c r="F5" s="5"/>
      <c r="G5" s="1"/>
      <c r="H5" s="1"/>
      <c r="J5" s="36"/>
    </row>
    <row r="6" spans="1:13" x14ac:dyDescent="0.25">
      <c r="A6" s="303" t="s">
        <v>5</v>
      </c>
      <c r="B6" s="303"/>
      <c r="C6" s="6">
        <v>8</v>
      </c>
      <c r="D6" s="5"/>
      <c r="E6" s="5"/>
      <c r="F6" s="5"/>
      <c r="G6" s="1"/>
      <c r="H6" s="1"/>
    </row>
    <row r="7" spans="1:13" x14ac:dyDescent="0.25">
      <c r="A7" s="304" t="s">
        <v>62</v>
      </c>
      <c r="B7" s="304"/>
      <c r="C7" s="6"/>
      <c r="D7" s="5"/>
      <c r="E7" s="5"/>
      <c r="F7" s="5"/>
      <c r="G7" s="1"/>
      <c r="H7" s="1"/>
    </row>
    <row r="8" spans="1:13" x14ac:dyDescent="0.25">
      <c r="A8" s="304" t="s">
        <v>23</v>
      </c>
      <c r="B8" s="304"/>
      <c r="C8" s="6">
        <v>1</v>
      </c>
      <c r="D8" s="5"/>
      <c r="E8" s="5"/>
      <c r="F8" s="5"/>
      <c r="G8" s="1"/>
      <c r="H8" s="1"/>
    </row>
    <row r="9" spans="1:13" x14ac:dyDescent="0.25">
      <c r="A9" s="4"/>
      <c r="B9" s="4"/>
      <c r="C9" s="6"/>
      <c r="D9" s="5"/>
      <c r="E9" s="5"/>
      <c r="F9" s="5"/>
      <c r="G9" s="1"/>
      <c r="H9" s="1"/>
    </row>
    <row r="10" spans="1:13" x14ac:dyDescent="0.25">
      <c r="A10" s="305" t="s">
        <v>6</v>
      </c>
      <c r="B10" s="305"/>
      <c r="C10" s="305"/>
      <c r="D10" s="41"/>
      <c r="E10" s="41"/>
      <c r="F10" s="41"/>
      <c r="G10" s="1"/>
      <c r="H10" s="1"/>
    </row>
    <row r="11" spans="1:13" s="10" customFormat="1" ht="27.75" customHeight="1" x14ac:dyDescent="0.25">
      <c r="A11" s="7" t="s">
        <v>7</v>
      </c>
      <c r="B11" s="7"/>
      <c r="C11" s="301" t="s">
        <v>194</v>
      </c>
      <c r="D11" s="301"/>
      <c r="E11" s="301"/>
      <c r="F11" s="7"/>
      <c r="G11" s="9"/>
      <c r="H11" s="9"/>
    </row>
    <row r="12" spans="1:13" ht="12.75" customHeight="1" x14ac:dyDescent="0.25">
      <c r="A12" s="65" t="s">
        <v>8</v>
      </c>
      <c r="B12" s="24"/>
      <c r="C12" s="24"/>
      <c r="D12" s="24"/>
      <c r="E12" s="24"/>
      <c r="F12" s="24"/>
      <c r="G12" s="299"/>
      <c r="H12" s="299"/>
    </row>
    <row r="13" spans="1:13" s="10" customFormat="1" ht="24" x14ac:dyDescent="0.25">
      <c r="A13" s="79" t="s">
        <v>9</v>
      </c>
      <c r="B13" s="64" t="s">
        <v>63</v>
      </c>
      <c r="C13" s="79" t="s">
        <v>64</v>
      </c>
      <c r="D13" s="68" t="s">
        <v>10</v>
      </c>
      <c r="E13" s="83" t="s">
        <v>30</v>
      </c>
      <c r="F13" s="11"/>
    </row>
    <row r="14" spans="1:13" x14ac:dyDescent="0.25">
      <c r="A14" s="80" t="s">
        <v>26</v>
      </c>
      <c r="B14" s="72" t="s">
        <v>195</v>
      </c>
      <c r="C14" s="62" t="s">
        <v>199</v>
      </c>
      <c r="D14" s="49" t="s">
        <v>39</v>
      </c>
      <c r="E14" s="84">
        <v>39266</v>
      </c>
      <c r="F14" s="12"/>
    </row>
    <row r="15" spans="1:13" x14ac:dyDescent="0.25">
      <c r="A15" s="80" t="s">
        <v>26</v>
      </c>
      <c r="B15" s="73" t="s">
        <v>196</v>
      </c>
      <c r="C15" s="62" t="s">
        <v>200</v>
      </c>
      <c r="D15" s="49" t="s">
        <v>39</v>
      </c>
      <c r="E15" s="84">
        <v>39283</v>
      </c>
      <c r="F15" s="12"/>
    </row>
    <row r="16" spans="1:13" x14ac:dyDescent="0.25">
      <c r="A16" s="80" t="s">
        <v>27</v>
      </c>
      <c r="B16" s="73" t="s">
        <v>197</v>
      </c>
      <c r="C16" s="62" t="s">
        <v>201</v>
      </c>
      <c r="D16" s="49" t="s">
        <v>40</v>
      </c>
      <c r="E16" s="84">
        <v>39400</v>
      </c>
      <c r="F16" s="14"/>
    </row>
    <row r="17" spans="1:9" x14ac:dyDescent="0.25">
      <c r="A17" s="80" t="s">
        <v>27</v>
      </c>
      <c r="B17" s="77" t="s">
        <v>198</v>
      </c>
      <c r="C17" s="62" t="s">
        <v>200</v>
      </c>
      <c r="D17" s="49" t="s">
        <v>39</v>
      </c>
      <c r="E17" s="84">
        <v>45310</v>
      </c>
      <c r="F17" s="14"/>
    </row>
    <row r="18" spans="1:9" x14ac:dyDescent="0.25">
      <c r="A18" s="81" t="s">
        <v>24</v>
      </c>
      <c r="B18" s="82">
        <f>SUBTOTAL(103,TabelaDPN1[Oznaka tujega TC, SC])</f>
        <v>4</v>
      </c>
      <c r="C18" s="52"/>
      <c r="D18" s="52"/>
      <c r="E18" s="85"/>
      <c r="F18" s="24"/>
      <c r="G18" s="299"/>
      <c r="H18" s="299"/>
    </row>
    <row r="19" spans="1:9" x14ac:dyDescent="0.25">
      <c r="A19" s="50"/>
      <c r="B19" s="51"/>
      <c r="C19" s="52"/>
      <c r="D19" s="52"/>
      <c r="E19" s="53"/>
      <c r="F19" s="24"/>
      <c r="G19" s="35"/>
      <c r="H19" s="35"/>
    </row>
    <row r="20" spans="1:9" s="10" customFormat="1" x14ac:dyDescent="0.25">
      <c r="A20" s="300" t="s">
        <v>58</v>
      </c>
      <c r="B20" s="300"/>
      <c r="C20" s="40"/>
      <c r="D20" s="40"/>
      <c r="E20" s="40"/>
      <c r="G20" s="15"/>
      <c r="H20" s="15"/>
      <c r="I20" s="15"/>
    </row>
    <row r="21" spans="1:9" x14ac:dyDescent="0.25">
      <c r="A21" s="302" t="s">
        <v>11</v>
      </c>
      <c r="B21" s="302"/>
      <c r="C21" s="7"/>
      <c r="D21" s="7"/>
      <c r="E21" s="7"/>
      <c r="F21" s="8"/>
      <c r="G21" s="17"/>
    </row>
    <row r="22" spans="1:9" x14ac:dyDescent="0.25">
      <c r="A22" s="39" t="s">
        <v>3276</v>
      </c>
      <c r="B22" s="39"/>
      <c r="C22" s="39"/>
      <c r="D22" s="39"/>
      <c r="E22" s="39"/>
      <c r="F22" s="8"/>
      <c r="G22" s="17"/>
    </row>
    <row r="23" spans="1:9" s="38" customFormat="1" x14ac:dyDescent="0.25">
      <c r="A23" s="42" t="s">
        <v>2690</v>
      </c>
      <c r="B23" s="42" t="s">
        <v>2691</v>
      </c>
      <c r="C23" s="42" t="s">
        <v>16</v>
      </c>
      <c r="D23" s="42" t="s">
        <v>57</v>
      </c>
      <c r="E23" s="42" t="s">
        <v>18</v>
      </c>
      <c r="F23" s="8"/>
      <c r="G23" s="35"/>
    </row>
    <row r="24" spans="1:9" ht="36" x14ac:dyDescent="0.25">
      <c r="A24" s="32" t="s">
        <v>3277</v>
      </c>
      <c r="B24" s="42" t="s">
        <v>3300</v>
      </c>
      <c r="C24" s="32" t="s">
        <v>3301</v>
      </c>
      <c r="D24" s="32" t="s">
        <v>1855</v>
      </c>
      <c r="E24" s="32" t="s">
        <v>3302</v>
      </c>
      <c r="F24" s="8"/>
      <c r="G24" s="17"/>
    </row>
    <row r="25" spans="1:9" ht="24" x14ac:dyDescent="0.25">
      <c r="A25" s="32" t="s">
        <v>3277</v>
      </c>
      <c r="B25" s="42" t="s">
        <v>3282</v>
      </c>
      <c r="C25" s="32" t="s">
        <v>3283</v>
      </c>
      <c r="D25" s="32" t="s">
        <v>32</v>
      </c>
      <c r="E25" s="32" t="s">
        <v>204</v>
      </c>
      <c r="F25" s="8"/>
      <c r="G25" s="17"/>
    </row>
    <row r="26" spans="1:9" ht="24" x14ac:dyDescent="0.25">
      <c r="A26" s="32" t="s">
        <v>3277</v>
      </c>
      <c r="B26" s="42" t="s">
        <v>3288</v>
      </c>
      <c r="C26" s="32" t="s">
        <v>3289</v>
      </c>
      <c r="D26" s="32" t="s">
        <v>32</v>
      </c>
      <c r="E26" s="32" t="s">
        <v>207</v>
      </c>
      <c r="F26" s="8"/>
      <c r="G26" s="17"/>
    </row>
    <row r="27" spans="1:9" ht="24" x14ac:dyDescent="0.25">
      <c r="A27" s="32" t="s">
        <v>3277</v>
      </c>
      <c r="B27" s="42" t="s">
        <v>3294</v>
      </c>
      <c r="C27" s="32" t="s">
        <v>3295</v>
      </c>
      <c r="D27" s="32" t="s">
        <v>32</v>
      </c>
      <c r="E27" s="32" t="s">
        <v>3303</v>
      </c>
      <c r="F27" s="8"/>
      <c r="G27" s="17"/>
    </row>
    <row r="28" spans="1:9" ht="24" x14ac:dyDescent="0.25">
      <c r="A28" s="32" t="s">
        <v>3277</v>
      </c>
      <c r="B28" s="42" t="s">
        <v>3296</v>
      </c>
      <c r="C28" s="32" t="s">
        <v>3297</v>
      </c>
      <c r="D28" s="32" t="s">
        <v>32</v>
      </c>
      <c r="E28" s="32" t="s">
        <v>203</v>
      </c>
      <c r="F28" s="8"/>
      <c r="G28" s="17"/>
    </row>
    <row r="29" spans="1:9" s="10" customFormat="1" ht="36" x14ac:dyDescent="0.25">
      <c r="A29" s="32" t="s">
        <v>3277</v>
      </c>
      <c r="B29" s="42" t="s">
        <v>3286</v>
      </c>
      <c r="C29" s="32" t="s">
        <v>3287</v>
      </c>
      <c r="D29" s="32" t="s">
        <v>140</v>
      </c>
      <c r="E29" s="32" t="s">
        <v>208</v>
      </c>
      <c r="F29" s="11"/>
      <c r="G29" s="11"/>
      <c r="H29" s="11"/>
    </row>
    <row r="30" spans="1:9" ht="24" x14ac:dyDescent="0.25">
      <c r="A30" s="32" t="s">
        <v>3277</v>
      </c>
      <c r="B30" s="42" t="s">
        <v>3280</v>
      </c>
      <c r="C30" s="32" t="s">
        <v>3281</v>
      </c>
      <c r="D30" s="32" t="s">
        <v>139</v>
      </c>
      <c r="E30" s="32" t="s">
        <v>206</v>
      </c>
      <c r="F30" s="4"/>
    </row>
    <row r="31" spans="1:9" ht="24" x14ac:dyDescent="0.25">
      <c r="A31" s="32" t="s">
        <v>3277</v>
      </c>
      <c r="B31" s="42" t="s">
        <v>3284</v>
      </c>
      <c r="C31" s="32" t="s">
        <v>3285</v>
      </c>
      <c r="D31" s="32" t="s">
        <v>139</v>
      </c>
      <c r="E31" s="32" t="s">
        <v>203</v>
      </c>
    </row>
    <row r="32" spans="1:9" ht="24" x14ac:dyDescent="0.25">
      <c r="A32" s="32" t="s">
        <v>3277</v>
      </c>
      <c r="B32" s="42" t="s">
        <v>3290</v>
      </c>
      <c r="C32" s="32" t="s">
        <v>3291</v>
      </c>
      <c r="D32" s="32" t="s">
        <v>139</v>
      </c>
      <c r="E32" s="32" t="s">
        <v>205</v>
      </c>
    </row>
    <row r="33" spans="1:8" ht="24" x14ac:dyDescent="0.25">
      <c r="A33" s="32" t="s">
        <v>3277</v>
      </c>
      <c r="B33" s="42" t="s">
        <v>3292</v>
      </c>
      <c r="C33" s="32" t="s">
        <v>3293</v>
      </c>
      <c r="D33" s="32" t="s">
        <v>139</v>
      </c>
      <c r="E33" s="32" t="s">
        <v>3304</v>
      </c>
    </row>
    <row r="34" spans="1:8" ht="24" x14ac:dyDescent="0.25">
      <c r="A34" s="32" t="s">
        <v>3277</v>
      </c>
      <c r="B34" s="42" t="s">
        <v>3278</v>
      </c>
      <c r="C34" s="32" t="s">
        <v>3279</v>
      </c>
      <c r="D34" s="32" t="s">
        <v>33</v>
      </c>
      <c r="E34" s="32" t="s">
        <v>209</v>
      </c>
    </row>
    <row r="35" spans="1:8" ht="24" x14ac:dyDescent="0.25">
      <c r="A35" s="32" t="s">
        <v>3277</v>
      </c>
      <c r="B35" s="42" t="s">
        <v>3298</v>
      </c>
      <c r="C35" s="32" t="s">
        <v>3299</v>
      </c>
      <c r="D35" s="32" t="s">
        <v>453</v>
      </c>
      <c r="E35" s="32" t="s">
        <v>3305</v>
      </c>
    </row>
    <row r="36" spans="1:8" ht="24" x14ac:dyDescent="0.25">
      <c r="A36" s="32" t="s">
        <v>3306</v>
      </c>
      <c r="B36" s="42" t="s">
        <v>3307</v>
      </c>
      <c r="C36" s="32" t="s">
        <v>3308</v>
      </c>
      <c r="D36" s="32" t="s">
        <v>32</v>
      </c>
      <c r="E36" s="32" t="s">
        <v>210</v>
      </c>
      <c r="F36" s="4"/>
    </row>
    <row r="37" spans="1:8" x14ac:dyDescent="0.25">
      <c r="A37" s="46" t="s">
        <v>24</v>
      </c>
      <c r="B37" s="46">
        <f>SUBTOTAL(103,TabelaDPN2.1[Številka projekta])</f>
        <v>13</v>
      </c>
      <c r="C37" s="30"/>
      <c r="D37" s="27"/>
      <c r="E37" s="43"/>
      <c r="F37" s="4"/>
    </row>
    <row r="38" spans="1:8" x14ac:dyDescent="0.25">
      <c r="A38" s="46"/>
      <c r="B38" s="43"/>
      <c r="C38" s="27"/>
      <c r="D38" s="27"/>
      <c r="E38" s="43"/>
      <c r="F38" s="4"/>
    </row>
    <row r="39" spans="1:8" ht="13.5" thickBot="1" x14ac:dyDescent="0.3">
      <c r="A39" s="59" t="s">
        <v>15</v>
      </c>
      <c r="B39" s="59"/>
      <c r="C39" s="59"/>
      <c r="D39" s="10"/>
      <c r="E39" s="4"/>
      <c r="F39" s="4"/>
    </row>
    <row r="40" spans="1:8" s="20" customFormat="1" ht="13.5" thickBot="1" x14ac:dyDescent="0.3">
      <c r="A40" s="66" t="s">
        <v>16</v>
      </c>
      <c r="B40" s="67" t="s">
        <v>17</v>
      </c>
      <c r="C40" s="67" t="s">
        <v>18</v>
      </c>
      <c r="D40" s="94" t="s">
        <v>2694</v>
      </c>
      <c r="E40" s="3"/>
      <c r="F40" s="21"/>
      <c r="G40" s="21"/>
      <c r="H40" s="21"/>
    </row>
    <row r="41" spans="1:8" s="20" customFormat="1" x14ac:dyDescent="0.25">
      <c r="A41" s="45"/>
      <c r="B41" s="42"/>
      <c r="C41" s="32"/>
      <c r="D41" s="87"/>
      <c r="E41" s="3"/>
      <c r="F41" s="21"/>
      <c r="G41" s="21"/>
      <c r="H41" s="21"/>
    </row>
    <row r="42" spans="1:8" s="20" customFormat="1" x14ac:dyDescent="0.25">
      <c r="A42" s="45"/>
      <c r="B42" s="42"/>
      <c r="C42" s="32"/>
      <c r="D42" s="87"/>
      <c r="E42" s="3"/>
      <c r="F42" s="21"/>
      <c r="G42" s="21"/>
      <c r="H42" s="21"/>
    </row>
    <row r="43" spans="1:8" s="20" customFormat="1" x14ac:dyDescent="0.25">
      <c r="A43" s="45"/>
      <c r="B43" s="42"/>
      <c r="C43" s="32"/>
      <c r="D43" s="87"/>
      <c r="E43" s="3"/>
      <c r="F43" s="21"/>
      <c r="G43" s="21"/>
      <c r="H43" s="21"/>
    </row>
    <row r="44" spans="1:8" s="20" customFormat="1" x14ac:dyDescent="0.25">
      <c r="A44" s="33" t="s">
        <v>24</v>
      </c>
      <c r="B44" s="44">
        <f>SUBTOTAL(109,TabelaDPN2.2[Strani])</f>
        <v>0</v>
      </c>
      <c r="C44" s="44">
        <f>SUBTOTAL(103,TabelaDPN2.2[Naslov])</f>
        <v>0</v>
      </c>
      <c r="D44" s="86"/>
      <c r="E44" s="3"/>
      <c r="F44" s="21"/>
      <c r="G44" s="21"/>
      <c r="H44" s="21"/>
    </row>
    <row r="45" spans="1:8" s="20" customFormat="1" ht="12" x14ac:dyDescent="0.25">
      <c r="A45" s="4"/>
      <c r="B45" s="4"/>
      <c r="C45" s="18"/>
      <c r="D45" s="4"/>
      <c r="E45" s="4"/>
      <c r="F45" s="21"/>
      <c r="G45" s="21"/>
      <c r="H45" s="21"/>
    </row>
    <row r="46" spans="1:8" ht="13.5" thickBot="1" x14ac:dyDescent="0.3">
      <c r="A46" s="59" t="s">
        <v>19</v>
      </c>
      <c r="B46" s="59"/>
      <c r="C46" s="59"/>
      <c r="D46" s="21"/>
      <c r="E46" s="21"/>
      <c r="F46" s="22"/>
      <c r="G46" s="23"/>
      <c r="H46" s="23"/>
    </row>
    <row r="47" spans="1:8" ht="13.5" thickBot="1" x14ac:dyDescent="0.3">
      <c r="A47" s="69" t="s">
        <v>16</v>
      </c>
      <c r="B47" s="70" t="s">
        <v>17</v>
      </c>
      <c r="C47" s="70" t="s">
        <v>18</v>
      </c>
      <c r="D47" s="95" t="s">
        <v>2694</v>
      </c>
      <c r="E47" s="21"/>
      <c r="F47" s="22"/>
      <c r="G47" s="23"/>
      <c r="H47" s="23"/>
    </row>
    <row r="48" spans="1:8" x14ac:dyDescent="0.25">
      <c r="A48" s="5"/>
      <c r="B48" s="37"/>
      <c r="C48" s="8"/>
      <c r="D48" s="90"/>
      <c r="E48" s="21"/>
      <c r="F48" s="22"/>
      <c r="G48" s="23"/>
      <c r="H48" s="23"/>
    </row>
    <row r="49" spans="1:8" x14ac:dyDescent="0.25">
      <c r="A49" s="5"/>
      <c r="B49" s="37"/>
      <c r="C49" s="8"/>
      <c r="D49" s="90"/>
      <c r="E49" s="21"/>
      <c r="F49" s="22"/>
      <c r="G49" s="23"/>
      <c r="H49" s="23"/>
    </row>
    <row r="50" spans="1:8" x14ac:dyDescent="0.25">
      <c r="A50" s="5"/>
      <c r="B50" s="37"/>
      <c r="C50" s="8"/>
      <c r="D50" s="90"/>
      <c r="E50" s="21"/>
      <c r="F50" s="22"/>
      <c r="G50" s="23"/>
      <c r="H50" s="23"/>
    </row>
    <row r="51" spans="1:8" x14ac:dyDescent="0.2">
      <c r="A51" s="25" t="s">
        <v>24</v>
      </c>
      <c r="B51" s="43">
        <f>SUBTOTAL(109,TabelaDPN2.3[Strani])</f>
        <v>0</v>
      </c>
      <c r="C51" s="43">
        <f>SUBTOTAL(103,TabelaDPN2.3[Naslov])</f>
        <v>0</v>
      </c>
      <c r="D51" s="89"/>
      <c r="E51" s="21"/>
      <c r="F51" s="22"/>
      <c r="G51" s="23"/>
      <c r="H51" s="23"/>
    </row>
    <row r="52" spans="1:8" x14ac:dyDescent="0.25">
      <c r="A52" s="19"/>
      <c r="B52" s="20"/>
      <c r="C52" s="19"/>
      <c r="D52" s="21"/>
      <c r="E52" s="21"/>
      <c r="F52" s="22"/>
      <c r="G52" s="23"/>
      <c r="H52" s="23"/>
    </row>
    <row r="53" spans="1:8" x14ac:dyDescent="0.25">
      <c r="A53" s="10" t="s">
        <v>59</v>
      </c>
      <c r="B53" s="20"/>
      <c r="C53" s="19"/>
      <c r="D53" s="21"/>
      <c r="E53" s="21"/>
      <c r="F53" s="22"/>
      <c r="G53" s="23"/>
      <c r="H53" s="23"/>
    </row>
    <row r="54" spans="1:8" ht="13.5" thickBot="1" x14ac:dyDescent="0.3">
      <c r="A54" s="59" t="s">
        <v>60</v>
      </c>
      <c r="B54" s="59"/>
      <c r="C54" s="59"/>
      <c r="D54" s="22"/>
      <c r="E54" s="22"/>
      <c r="F54" s="5"/>
    </row>
    <row r="55" spans="1:8" ht="13.5" thickBot="1" x14ac:dyDescent="0.3">
      <c r="A55" s="66" t="s">
        <v>16</v>
      </c>
      <c r="B55" s="67" t="s">
        <v>17</v>
      </c>
      <c r="C55" s="67" t="s">
        <v>18</v>
      </c>
      <c r="D55" s="94" t="s">
        <v>2694</v>
      </c>
      <c r="E55" s="22"/>
      <c r="F55" s="16"/>
    </row>
    <row r="56" spans="1:8" ht="24" x14ac:dyDescent="0.25">
      <c r="A56" s="45" t="s">
        <v>211</v>
      </c>
      <c r="B56" s="42">
        <v>30</v>
      </c>
      <c r="C56" s="32" t="s">
        <v>212</v>
      </c>
      <c r="D56" s="90"/>
      <c r="E56" s="22"/>
      <c r="F56" s="16"/>
    </row>
    <row r="57" spans="1:8" ht="24" x14ac:dyDescent="0.25">
      <c r="A57" s="45" t="s">
        <v>213</v>
      </c>
      <c r="B57" s="42">
        <v>55</v>
      </c>
      <c r="C57" s="32" t="s">
        <v>214</v>
      </c>
      <c r="D57" s="90"/>
      <c r="E57" s="22"/>
      <c r="F57" s="16"/>
    </row>
    <row r="58" spans="1:8" x14ac:dyDescent="0.25">
      <c r="A58" s="45"/>
      <c r="B58" s="42"/>
      <c r="C58" s="32"/>
      <c r="D58" s="90"/>
      <c r="E58" s="22"/>
      <c r="F58" s="16"/>
    </row>
    <row r="59" spans="1:8" x14ac:dyDescent="0.2">
      <c r="A59" s="25" t="s">
        <v>24</v>
      </c>
      <c r="B59" s="43">
        <f>SUBTOTAL(109,TabelaDPN3.1[Strani])</f>
        <v>85</v>
      </c>
      <c r="C59" s="43">
        <f>SUBTOTAL(103,TabelaDPN3.1[Naslov])</f>
        <v>2</v>
      </c>
      <c r="D59" s="89"/>
      <c r="E59" s="22"/>
      <c r="F59" s="16"/>
    </row>
    <row r="60" spans="1:8" x14ac:dyDescent="0.25">
      <c r="A60" s="25"/>
      <c r="B60" s="25"/>
      <c r="C60" s="26"/>
      <c r="D60" s="22"/>
      <c r="E60" s="22"/>
      <c r="F60" s="16"/>
    </row>
    <row r="61" spans="1:8" ht="13.5" thickBot="1" x14ac:dyDescent="0.3">
      <c r="A61" s="58" t="s">
        <v>324</v>
      </c>
      <c r="B61" s="58"/>
      <c r="C61" s="58"/>
      <c r="D61" s="58"/>
      <c r="E61" s="5"/>
      <c r="F61" s="16"/>
    </row>
    <row r="62" spans="1:8" ht="13.5" thickBot="1" x14ac:dyDescent="0.3">
      <c r="A62" s="66" t="s">
        <v>16</v>
      </c>
      <c r="B62" s="67" t="s">
        <v>17</v>
      </c>
      <c r="C62" s="67" t="s">
        <v>18</v>
      </c>
      <c r="D62" s="94" t="s">
        <v>2694</v>
      </c>
      <c r="E62" s="16"/>
    </row>
    <row r="63" spans="1:8" x14ac:dyDescent="0.25">
      <c r="A63" s="45"/>
      <c r="B63" s="42"/>
      <c r="C63" s="32"/>
      <c r="D63" s="90"/>
    </row>
    <row r="64" spans="1:8" x14ac:dyDescent="0.25">
      <c r="A64" s="45"/>
      <c r="B64" s="42"/>
      <c r="C64" s="32"/>
      <c r="D64" s="90"/>
    </row>
    <row r="65" spans="1:6" x14ac:dyDescent="0.25">
      <c r="A65" s="45"/>
      <c r="B65" s="42"/>
      <c r="C65" s="32"/>
      <c r="D65" s="90"/>
    </row>
    <row r="66" spans="1:6" x14ac:dyDescent="0.2">
      <c r="A66" s="25" t="s">
        <v>24</v>
      </c>
      <c r="B66" s="43">
        <f>SUBTOTAL(109,TabelaDPN3.2[Strani])</f>
        <v>0</v>
      </c>
      <c r="C66" s="43">
        <f>SUBTOTAL(103,TabelaDPN3.2[Naslov])</f>
        <v>0</v>
      </c>
      <c r="D66" s="89"/>
    </row>
    <row r="67" spans="1:6" x14ac:dyDescent="0.25">
      <c r="A67" s="4"/>
      <c r="B67" s="4"/>
      <c r="C67" s="8"/>
      <c r="D67" s="5"/>
      <c r="E67" s="5"/>
    </row>
    <row r="68" spans="1:6" ht="13.5" thickBot="1" x14ac:dyDescent="0.3">
      <c r="A68" s="60" t="s">
        <v>215</v>
      </c>
      <c r="B68" s="60"/>
      <c r="C68" s="60"/>
      <c r="D68" s="60"/>
      <c r="E68" s="60"/>
      <c r="F68" s="5"/>
    </row>
    <row r="69" spans="1:6" ht="13.5" thickBot="1" x14ac:dyDescent="0.3">
      <c r="A69" s="67" t="s">
        <v>22</v>
      </c>
      <c r="B69" s="67" t="s">
        <v>65</v>
      </c>
      <c r="C69" s="66" t="s">
        <v>2797</v>
      </c>
      <c r="D69" s="93" t="s">
        <v>2694</v>
      </c>
    </row>
    <row r="70" spans="1:6" x14ac:dyDescent="0.25">
      <c r="A70" s="45"/>
      <c r="B70" s="32" t="s">
        <v>2697</v>
      </c>
      <c r="C70" s="42" t="s">
        <v>2699</v>
      </c>
      <c r="D70" s="90"/>
    </row>
    <row r="71" spans="1:6" x14ac:dyDescent="0.25">
      <c r="A71" s="45"/>
      <c r="B71" s="32" t="s">
        <v>2698</v>
      </c>
      <c r="C71" s="42" t="s">
        <v>2700</v>
      </c>
      <c r="D71" s="90"/>
    </row>
    <row r="72" spans="1:6" x14ac:dyDescent="0.2">
      <c r="A72" s="30" t="s">
        <v>24</v>
      </c>
      <c r="B72" s="30">
        <f>SUBTOTAL(103,TabelaDPN4[TDT])</f>
        <v>2</v>
      </c>
      <c r="C72" s="30"/>
      <c r="D72" s="92"/>
    </row>
    <row r="73" spans="1:6" x14ac:dyDescent="0.25">
      <c r="A73" s="25"/>
      <c r="B73" s="27"/>
      <c r="C73" s="28"/>
      <c r="D73" s="29"/>
    </row>
  </sheetData>
  <mergeCells count="15">
    <mergeCell ref="G12:H12"/>
    <mergeCell ref="G18:H18"/>
    <mergeCell ref="A20:B20"/>
    <mergeCell ref="A21:B21"/>
    <mergeCell ref="A5:B5"/>
    <mergeCell ref="A6:B6"/>
    <mergeCell ref="A7:B7"/>
    <mergeCell ref="A8:B8"/>
    <mergeCell ref="A10:C10"/>
    <mergeCell ref="A4:B4"/>
    <mergeCell ref="C11:E11"/>
    <mergeCell ref="C1:E1"/>
    <mergeCell ref="A2:B2"/>
    <mergeCell ref="C2:E2"/>
    <mergeCell ref="A3:B3"/>
  </mergeCells>
  <dataValidations count="7">
    <dataValidation type="list" allowBlank="1" showInputMessage="1" promptTitle="Izberi iz seznama" prompt="Iz spodnjega seznama izberi tujo organizacijo kateri pripada TDT" sqref="A14:A17" xr:uid="{5D2D5337-C8E8-4514-8391-003EE9D9B6CF}">
      <formula1>Organizacije</formula1>
    </dataValidation>
    <dataValidation type="list" allowBlank="1" showInputMessage="1" showErrorMessage="1" promptTitle="Izberi iz seznama" prompt="Izberi trenutni status članstva znortaj tujega TDT" sqref="D14:D17" xr:uid="{51593589-696F-45C0-A59A-0B911C4E879F}">
      <formula1>Status</formula1>
    </dataValidation>
    <dataValidation allowBlank="1" showInputMessage="1" promptTitle="Vnesi datum" prompt="Vnesi datum zadnje spremembe statusa članstva TDT" sqref="E14:E17" xr:uid="{17069AE8-9229-47AC-BE05-08E3BFF5EF3D}"/>
    <dataValidation allowBlank="1" showInputMessage="1" showErrorMessage="1" promptTitle="Vnesi naslov tujega TDT" prompt="Vnesi originalni naslov tujega TDT" sqref="C14:C17" xr:uid="{B0A29DA5-3FE6-41A0-8D24-1A7B118051FA}"/>
    <dataValidation allowBlank="1" showInputMessage="1" showErrorMessage="1" promptTitle="Vnesi oznako" prompt="Vnesi oznako Evropskega, mednarodnega ali Slovenskega TC, SC ali WG" sqref="B70:B71" xr:uid="{B33F5954-D989-4576-9A1B-75530AD4DDA9}"/>
    <dataValidation allowBlank="1" showInputMessage="1" showErrorMessage="1" promptTitle="Vnesi ime " prompt="Vpiši ime in priimek strokovnjaka oziroma TS" sqref="A70:A71" xr:uid="{E6B8A211-9A9E-415F-B180-FF7E18506A01}"/>
    <dataValidation allowBlank="1" showInputMessage="1" showErrorMessage="1" promptTitle="Vnesi ime TDT" prompt="Vnesi celotno ime tujega TDT" sqref="C70:C71" xr:uid="{463C142A-39DC-48B2-8449-CD076AB28BFD}"/>
  </dataValidations>
  <pageMargins left="0.25" right="0.25" top="0.25" bottom="0.25" header="0.5" footer="0.5"/>
  <pageSetup paperSize="9" orientation="landscape" r:id="rId1"/>
  <headerFooter alignWithMargins="0">
    <oddFooter>&amp;L&amp;C&amp;R</oddFooter>
  </headerFooter>
  <drawing r:id="rId2"/>
  <tableParts count="7">
    <tablePart r:id="rId3"/>
    <tablePart r:id="rId4"/>
    <tablePart r:id="rId5"/>
    <tablePart r:id="rId6"/>
    <tablePart r:id="rId7"/>
    <tablePart r:id="rId8"/>
    <tablePart r:id="rId9"/>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6A344-8919-4034-8FAD-DE29919ADE77}">
  <sheetPr codeName="Sheet6">
    <outlinePr summaryBelow="0" summaryRight="0"/>
  </sheetPr>
  <dimension ref="A1:M66"/>
  <sheetViews>
    <sheetView showGridLines="0" zoomScaleNormal="100" workbookViewId="0">
      <pane ySplit="1" topLeftCell="A53" activePane="bottomLeft" state="frozenSplit"/>
      <selection activeCell="A31" sqref="A31"/>
      <selection pane="bottomLeft" activeCell="C8" sqref="C8"/>
    </sheetView>
  </sheetViews>
  <sheetFormatPr defaultColWidth="9.140625" defaultRowHeight="12.75" x14ac:dyDescent="0.25"/>
  <cols>
    <col min="1" max="1" width="23.140625" style="3" customWidth="1"/>
    <col min="2" max="2" width="18.28515625" style="3" customWidth="1"/>
    <col min="3" max="3" width="38.7109375" style="3" customWidth="1"/>
    <col min="4" max="4" width="14.140625" style="3" bestFit="1" customWidth="1"/>
    <col min="5" max="5" width="43.7109375" style="3" customWidth="1"/>
    <col min="6" max="8" width="11.5703125" style="3" customWidth="1"/>
    <col min="9" max="9" width="3.5703125" style="3" customWidth="1"/>
    <col min="10" max="16384" width="9.140625" style="3"/>
  </cols>
  <sheetData>
    <row r="1" spans="1:13" ht="18.75" customHeight="1" x14ac:dyDescent="0.25">
      <c r="A1" s="1"/>
      <c r="B1" s="2"/>
      <c r="C1" s="306" t="s">
        <v>0</v>
      </c>
      <c r="D1" s="306"/>
      <c r="E1" s="306"/>
      <c r="F1" s="2"/>
      <c r="G1" s="1"/>
      <c r="H1" s="1"/>
    </row>
    <row r="2" spans="1:13" ht="13.5" customHeight="1" x14ac:dyDescent="0.25">
      <c r="A2" s="303" t="s">
        <v>1</v>
      </c>
      <c r="B2" s="303"/>
      <c r="C2" s="307" t="s">
        <v>66</v>
      </c>
      <c r="D2" s="307"/>
      <c r="E2" s="307"/>
      <c r="F2" s="1"/>
      <c r="G2" s="1"/>
      <c r="H2" s="1"/>
    </row>
    <row r="3" spans="1:13" x14ac:dyDescent="0.25">
      <c r="A3" s="303" t="s">
        <v>2</v>
      </c>
      <c r="B3" s="303"/>
      <c r="C3" s="5" t="s">
        <v>61</v>
      </c>
      <c r="D3" s="5"/>
      <c r="E3" s="5"/>
      <c r="F3" s="5"/>
      <c r="G3" s="1"/>
      <c r="H3" s="1"/>
    </row>
    <row r="4" spans="1:13" x14ac:dyDescent="0.25">
      <c r="A4" s="303" t="s">
        <v>3</v>
      </c>
      <c r="B4" s="303"/>
      <c r="C4" s="5"/>
      <c r="D4" s="5"/>
      <c r="E4" s="5"/>
      <c r="F4" s="5"/>
      <c r="G4" s="1"/>
      <c r="H4" s="1"/>
      <c r="J4" s="36"/>
      <c r="K4" s="10"/>
      <c r="L4" s="10"/>
      <c r="M4" s="10"/>
    </row>
    <row r="5" spans="1:13" x14ac:dyDescent="0.25">
      <c r="A5" s="303" t="s">
        <v>4</v>
      </c>
      <c r="B5" s="303"/>
      <c r="C5" s="6">
        <v>6</v>
      </c>
      <c r="D5" s="5"/>
      <c r="E5" s="5"/>
      <c r="F5" s="5"/>
      <c r="G5" s="1"/>
      <c r="H5" s="1"/>
      <c r="J5" s="36"/>
    </row>
    <row r="6" spans="1:13" x14ac:dyDescent="0.25">
      <c r="A6" s="303" t="s">
        <v>5</v>
      </c>
      <c r="B6" s="303"/>
      <c r="C6" s="6">
        <v>9</v>
      </c>
      <c r="D6" s="5"/>
      <c r="E6" s="5"/>
      <c r="F6" s="5"/>
      <c r="G6" s="1"/>
      <c r="H6" s="1"/>
    </row>
    <row r="7" spans="1:13" x14ac:dyDescent="0.25">
      <c r="A7" s="304" t="s">
        <v>62</v>
      </c>
      <c r="B7" s="304"/>
      <c r="C7" s="6"/>
      <c r="D7" s="5"/>
      <c r="E7" s="5"/>
      <c r="F7" s="5"/>
      <c r="G7" s="1"/>
      <c r="H7" s="1"/>
    </row>
    <row r="8" spans="1:13" x14ac:dyDescent="0.25">
      <c r="A8" s="304" t="s">
        <v>23</v>
      </c>
      <c r="B8" s="304"/>
      <c r="C8" s="6"/>
      <c r="D8" s="5"/>
      <c r="E8" s="5"/>
      <c r="F8" s="5"/>
      <c r="G8" s="1"/>
      <c r="H8" s="1"/>
    </row>
    <row r="9" spans="1:13" x14ac:dyDescent="0.25">
      <c r="A9" s="4"/>
      <c r="B9" s="4"/>
      <c r="C9" s="6"/>
      <c r="D9" s="5"/>
      <c r="E9" s="5"/>
      <c r="F9" s="5"/>
      <c r="G9" s="1"/>
      <c r="H9" s="1"/>
    </row>
    <row r="10" spans="1:13" x14ac:dyDescent="0.25">
      <c r="A10" s="305" t="s">
        <v>6</v>
      </c>
      <c r="B10" s="305"/>
      <c r="C10" s="305"/>
      <c r="D10" s="41"/>
      <c r="E10" s="41"/>
      <c r="F10" s="41"/>
      <c r="G10" s="1"/>
      <c r="H10" s="1"/>
    </row>
    <row r="11" spans="1:13" s="10" customFormat="1" ht="27.75" customHeight="1" x14ac:dyDescent="0.25">
      <c r="A11" s="7" t="s">
        <v>7</v>
      </c>
      <c r="B11" s="7"/>
      <c r="C11" s="311"/>
      <c r="D11" s="311"/>
      <c r="E11" s="311"/>
      <c r="F11" s="7"/>
      <c r="G11" s="9"/>
      <c r="H11" s="9"/>
    </row>
    <row r="12" spans="1:13" ht="12.75" customHeight="1" x14ac:dyDescent="0.25">
      <c r="A12" s="65" t="s">
        <v>8</v>
      </c>
      <c r="B12" s="24"/>
      <c r="C12" s="24"/>
      <c r="D12" s="24"/>
      <c r="E12" s="24"/>
      <c r="F12" s="24"/>
      <c r="G12" s="299"/>
      <c r="H12" s="299"/>
    </row>
    <row r="13" spans="1:13" s="10" customFormat="1" ht="24" x14ac:dyDescent="0.25">
      <c r="A13" s="79" t="s">
        <v>9</v>
      </c>
      <c r="B13" s="64" t="s">
        <v>63</v>
      </c>
      <c r="C13" s="79" t="s">
        <v>64</v>
      </c>
      <c r="D13" s="68" t="s">
        <v>10</v>
      </c>
      <c r="E13" s="83" t="s">
        <v>30</v>
      </c>
      <c r="F13" s="11"/>
    </row>
    <row r="14" spans="1:13" x14ac:dyDescent="0.25">
      <c r="A14" s="80" t="s">
        <v>68</v>
      </c>
      <c r="B14" s="49" t="s">
        <v>67</v>
      </c>
      <c r="C14" s="49" t="s">
        <v>69</v>
      </c>
      <c r="D14" s="49" t="s">
        <v>39</v>
      </c>
      <c r="E14" s="84">
        <v>45923</v>
      </c>
      <c r="F14" s="12"/>
    </row>
    <row r="15" spans="1:13" x14ac:dyDescent="0.25">
      <c r="A15" s="81" t="s">
        <v>24</v>
      </c>
      <c r="B15" s="82">
        <f>SUBTOTAL(103,TabelaDPP1[Oznaka tujega TC, SC])</f>
        <v>1</v>
      </c>
      <c r="C15" s="52"/>
      <c r="D15" s="52"/>
      <c r="E15" s="85"/>
      <c r="F15" s="12"/>
    </row>
    <row r="16" spans="1:13" x14ac:dyDescent="0.25">
      <c r="A16" s="13"/>
      <c r="B16" s="13"/>
      <c r="C16" s="13"/>
      <c r="D16" s="13"/>
      <c r="E16" s="13"/>
      <c r="F16" s="14"/>
    </row>
    <row r="17" spans="1:9" x14ac:dyDescent="0.25">
      <c r="A17" s="300" t="s">
        <v>58</v>
      </c>
      <c r="B17" s="300"/>
      <c r="C17" s="40"/>
      <c r="D17" s="40"/>
      <c r="E17" s="40"/>
      <c r="F17" s="24"/>
      <c r="G17" s="299"/>
      <c r="H17" s="299"/>
    </row>
    <row r="18" spans="1:9" s="10" customFormat="1" x14ac:dyDescent="0.25">
      <c r="A18" s="302" t="s">
        <v>11</v>
      </c>
      <c r="B18" s="302"/>
      <c r="C18" s="7"/>
      <c r="D18" s="7"/>
      <c r="E18" s="7"/>
      <c r="G18" s="15"/>
      <c r="H18" s="15"/>
      <c r="I18" s="15"/>
    </row>
    <row r="19" spans="1:9" x14ac:dyDescent="0.25">
      <c r="A19" s="61" t="s">
        <v>3309</v>
      </c>
      <c r="B19" s="39"/>
      <c r="C19" s="39"/>
      <c r="D19" s="39"/>
      <c r="E19" s="39"/>
      <c r="F19" s="8"/>
      <c r="G19" s="17"/>
    </row>
    <row r="20" spans="1:9" x14ac:dyDescent="0.25">
      <c r="A20" s="42" t="s">
        <v>2690</v>
      </c>
      <c r="B20" s="42" t="s">
        <v>2691</v>
      </c>
      <c r="C20" s="42" t="s">
        <v>16</v>
      </c>
      <c r="D20" s="42" t="s">
        <v>57</v>
      </c>
      <c r="E20" s="42" t="s">
        <v>18</v>
      </c>
      <c r="F20" s="8"/>
      <c r="G20" s="17"/>
    </row>
    <row r="21" spans="1:9" s="38" customFormat="1" ht="36" x14ac:dyDescent="0.25">
      <c r="A21" s="32" t="s">
        <v>70</v>
      </c>
      <c r="B21" s="42" t="s">
        <v>92</v>
      </c>
      <c r="C21" s="32" t="s">
        <v>93</v>
      </c>
      <c r="D21" s="32" t="s">
        <v>45</v>
      </c>
      <c r="E21" s="32" t="s">
        <v>94</v>
      </c>
      <c r="F21" s="8"/>
      <c r="G21" s="35"/>
    </row>
    <row r="22" spans="1:9" ht="24" x14ac:dyDescent="0.25">
      <c r="A22" s="32" t="s">
        <v>70</v>
      </c>
      <c r="B22" s="42" t="s">
        <v>89</v>
      </c>
      <c r="C22" s="32" t="s">
        <v>90</v>
      </c>
      <c r="D22" s="32" t="s">
        <v>45</v>
      </c>
      <c r="E22" s="32" t="s">
        <v>91</v>
      </c>
      <c r="F22" s="8"/>
      <c r="G22" s="17"/>
    </row>
    <row r="23" spans="1:9" ht="24" x14ac:dyDescent="0.25">
      <c r="A23" s="32" t="s">
        <v>70</v>
      </c>
      <c r="B23" s="42" t="s">
        <v>83</v>
      </c>
      <c r="C23" s="32" t="s">
        <v>84</v>
      </c>
      <c r="D23" s="32" t="s">
        <v>139</v>
      </c>
      <c r="E23" s="32" t="s">
        <v>85</v>
      </c>
      <c r="F23" s="8"/>
      <c r="G23" s="17"/>
    </row>
    <row r="24" spans="1:9" ht="24" x14ac:dyDescent="0.25">
      <c r="A24" s="32" t="s">
        <v>70</v>
      </c>
      <c r="B24" s="42" t="s">
        <v>71</v>
      </c>
      <c r="C24" s="32" t="s">
        <v>72</v>
      </c>
      <c r="D24" s="32" t="s">
        <v>139</v>
      </c>
      <c r="E24" s="32" t="s">
        <v>73</v>
      </c>
      <c r="F24" s="8"/>
      <c r="G24" s="17"/>
    </row>
    <row r="25" spans="1:9" ht="24" x14ac:dyDescent="0.25">
      <c r="A25" s="32" t="s">
        <v>70</v>
      </c>
      <c r="B25" s="42" t="s">
        <v>80</v>
      </c>
      <c r="C25" s="32" t="s">
        <v>81</v>
      </c>
      <c r="D25" s="32" t="s">
        <v>139</v>
      </c>
      <c r="E25" s="32" t="s">
        <v>82</v>
      </c>
      <c r="F25" s="8"/>
      <c r="G25" s="17"/>
    </row>
    <row r="26" spans="1:9" ht="36" x14ac:dyDescent="0.25">
      <c r="A26" s="32" t="s">
        <v>70</v>
      </c>
      <c r="B26" s="42" t="s">
        <v>74</v>
      </c>
      <c r="C26" s="32" t="s">
        <v>75</v>
      </c>
      <c r="D26" s="32" t="s">
        <v>139</v>
      </c>
      <c r="E26" s="32" t="s">
        <v>76</v>
      </c>
      <c r="F26" s="8"/>
      <c r="G26" s="17"/>
    </row>
    <row r="27" spans="1:9" s="10" customFormat="1" ht="24" x14ac:dyDescent="0.25">
      <c r="A27" s="32" t="s">
        <v>70</v>
      </c>
      <c r="B27" s="42" t="s">
        <v>86</v>
      </c>
      <c r="C27" s="32" t="s">
        <v>87</v>
      </c>
      <c r="D27" s="32" t="s">
        <v>139</v>
      </c>
      <c r="E27" s="32" t="s">
        <v>88</v>
      </c>
      <c r="F27" s="11"/>
      <c r="G27" s="11"/>
      <c r="H27" s="11"/>
    </row>
    <row r="28" spans="1:9" ht="24" x14ac:dyDescent="0.25">
      <c r="A28" s="32" t="s">
        <v>70</v>
      </c>
      <c r="B28" s="42" t="s">
        <v>77</v>
      </c>
      <c r="C28" s="32" t="s">
        <v>78</v>
      </c>
      <c r="D28" s="32" t="s">
        <v>139</v>
      </c>
      <c r="E28" s="32" t="s">
        <v>79</v>
      </c>
      <c r="F28" s="4"/>
    </row>
    <row r="29" spans="1:9" x14ac:dyDescent="0.25">
      <c r="A29" s="46" t="s">
        <v>24</v>
      </c>
      <c r="B29" s="46">
        <f>SUBTOTAL(103,TabelaDPP2.1[Številka projekta])</f>
        <v>8</v>
      </c>
      <c r="C29" s="27"/>
      <c r="D29" s="27"/>
      <c r="E29" s="43"/>
    </row>
    <row r="30" spans="1:9" x14ac:dyDescent="0.25">
      <c r="A30" s="46"/>
      <c r="B30" s="43"/>
      <c r="C30" s="27"/>
      <c r="D30" s="27"/>
      <c r="E30" s="43"/>
    </row>
    <row r="31" spans="1:9" ht="13.5" thickBot="1" x14ac:dyDescent="0.3">
      <c r="A31" s="59" t="s">
        <v>15</v>
      </c>
      <c r="B31" s="59"/>
      <c r="C31" s="59"/>
      <c r="D31" s="10"/>
      <c r="E31" s="4"/>
    </row>
    <row r="32" spans="1:9" ht="13.5" thickBot="1" x14ac:dyDescent="0.3">
      <c r="A32" s="66" t="s">
        <v>16</v>
      </c>
      <c r="B32" s="67" t="s">
        <v>17</v>
      </c>
      <c r="C32" s="67" t="s">
        <v>18</v>
      </c>
      <c r="D32" s="94" t="s">
        <v>2694</v>
      </c>
    </row>
    <row r="33" spans="1:8" x14ac:dyDescent="0.25">
      <c r="A33" s="45"/>
      <c r="B33" s="42"/>
      <c r="C33" s="32"/>
      <c r="D33" s="87"/>
    </row>
    <row r="34" spans="1:8" x14ac:dyDescent="0.25">
      <c r="A34" s="45"/>
      <c r="B34" s="42"/>
      <c r="C34" s="32"/>
      <c r="D34" s="87"/>
    </row>
    <row r="35" spans="1:8" x14ac:dyDescent="0.25">
      <c r="A35" s="45"/>
      <c r="B35" s="42"/>
      <c r="C35" s="32"/>
      <c r="D35" s="87"/>
      <c r="F35" s="4"/>
    </row>
    <row r="36" spans="1:8" x14ac:dyDescent="0.25">
      <c r="A36" s="33" t="s">
        <v>24</v>
      </c>
      <c r="B36" s="44">
        <f>SUBTOTAL(109,TabelaDPP2.2[Strani])</f>
        <v>0</v>
      </c>
      <c r="C36" s="44">
        <f>SUBTOTAL(103,TabelaDPP2.2[Naslov])</f>
        <v>0</v>
      </c>
      <c r="D36" s="86"/>
      <c r="F36" s="4"/>
    </row>
    <row r="37" spans="1:8" s="20" customFormat="1" ht="12" x14ac:dyDescent="0.25">
      <c r="A37" s="4"/>
      <c r="B37" s="4"/>
      <c r="C37" s="18"/>
      <c r="D37" s="4"/>
      <c r="E37" s="4"/>
      <c r="F37" s="21"/>
      <c r="G37" s="21"/>
      <c r="H37" s="21"/>
    </row>
    <row r="38" spans="1:8" s="20" customFormat="1" thickBot="1" x14ac:dyDescent="0.3">
      <c r="A38" s="59" t="s">
        <v>19</v>
      </c>
      <c r="B38" s="59"/>
      <c r="C38" s="59"/>
      <c r="D38" s="21"/>
      <c r="E38" s="21"/>
      <c r="F38" s="21"/>
      <c r="G38" s="21"/>
      <c r="H38" s="21"/>
    </row>
    <row r="39" spans="1:8" s="20" customFormat="1" thickBot="1" x14ac:dyDescent="0.3">
      <c r="A39" s="69" t="s">
        <v>16</v>
      </c>
      <c r="B39" s="70" t="s">
        <v>17</v>
      </c>
      <c r="C39" s="70" t="s">
        <v>18</v>
      </c>
      <c r="D39" s="95" t="s">
        <v>2694</v>
      </c>
      <c r="E39" s="21"/>
      <c r="F39" s="21"/>
      <c r="G39" s="21"/>
      <c r="H39" s="21"/>
    </row>
    <row r="40" spans="1:8" s="20" customFormat="1" ht="12" x14ac:dyDescent="0.25">
      <c r="A40" s="5"/>
      <c r="B40" s="37"/>
      <c r="C40" s="8"/>
      <c r="D40" s="90"/>
      <c r="E40" s="21"/>
      <c r="F40" s="21"/>
      <c r="G40" s="21"/>
      <c r="H40" s="21"/>
    </row>
    <row r="41" spans="1:8" s="20" customFormat="1" ht="12" x14ac:dyDescent="0.25">
      <c r="A41" s="5"/>
      <c r="B41" s="37"/>
      <c r="C41" s="8"/>
      <c r="D41" s="90"/>
      <c r="E41" s="21"/>
      <c r="F41" s="21"/>
      <c r="G41" s="21"/>
      <c r="H41" s="21"/>
    </row>
    <row r="42" spans="1:8" s="20" customFormat="1" ht="12" x14ac:dyDescent="0.25">
      <c r="A42" s="5"/>
      <c r="B42" s="37"/>
      <c r="C42" s="8"/>
      <c r="D42" s="90"/>
      <c r="E42" s="21"/>
      <c r="F42" s="21"/>
      <c r="G42" s="21"/>
      <c r="H42" s="21"/>
    </row>
    <row r="43" spans="1:8" x14ac:dyDescent="0.2">
      <c r="A43" s="25" t="s">
        <v>24</v>
      </c>
      <c r="B43" s="43">
        <f>SUBTOTAL(109,TabelaDPP2.3[Strani])</f>
        <v>0</v>
      </c>
      <c r="C43" s="43">
        <f>SUBTOTAL(103,TabelaDPP2.3[Naslov])</f>
        <v>0</v>
      </c>
      <c r="D43" s="89"/>
      <c r="E43" s="21"/>
      <c r="F43" s="22"/>
      <c r="G43" s="23"/>
      <c r="H43" s="23"/>
    </row>
    <row r="44" spans="1:8" x14ac:dyDescent="0.25">
      <c r="A44" s="19"/>
      <c r="B44" s="20"/>
      <c r="C44" s="19"/>
      <c r="D44" s="21"/>
      <c r="E44" s="21"/>
      <c r="F44" s="22"/>
      <c r="G44" s="23"/>
      <c r="H44" s="23"/>
    </row>
    <row r="45" spans="1:8" x14ac:dyDescent="0.25">
      <c r="A45" s="10" t="s">
        <v>59</v>
      </c>
      <c r="B45" s="20"/>
      <c r="C45" s="19"/>
      <c r="D45" s="21"/>
      <c r="E45" s="21"/>
      <c r="F45" s="22"/>
      <c r="G45" s="23"/>
      <c r="H45" s="23"/>
    </row>
    <row r="46" spans="1:8" ht="13.5" thickBot="1" x14ac:dyDescent="0.3">
      <c r="A46" s="59" t="s">
        <v>60</v>
      </c>
      <c r="B46" s="59"/>
      <c r="C46" s="59"/>
      <c r="D46" s="22"/>
      <c r="E46" s="22"/>
      <c r="F46" s="22"/>
      <c r="G46" s="23"/>
      <c r="H46" s="23"/>
    </row>
    <row r="47" spans="1:8" ht="13.5" thickBot="1" x14ac:dyDescent="0.3">
      <c r="A47" s="66" t="s">
        <v>16</v>
      </c>
      <c r="B47" s="67" t="s">
        <v>17</v>
      </c>
      <c r="C47" s="67" t="s">
        <v>18</v>
      </c>
      <c r="D47" s="94" t="s">
        <v>2694</v>
      </c>
      <c r="E47" s="22"/>
      <c r="F47" s="22"/>
      <c r="G47" s="23"/>
      <c r="H47" s="23"/>
    </row>
    <row r="48" spans="1:8" x14ac:dyDescent="0.25">
      <c r="A48" s="45"/>
      <c r="B48" s="42"/>
      <c r="C48" s="32"/>
      <c r="D48" s="90"/>
      <c r="E48" s="22"/>
      <c r="F48" s="22"/>
      <c r="G48" s="23"/>
      <c r="H48" s="23"/>
    </row>
    <row r="49" spans="1:8" x14ac:dyDescent="0.25">
      <c r="A49" s="45"/>
      <c r="B49" s="42"/>
      <c r="C49" s="32"/>
      <c r="D49" s="90"/>
      <c r="E49" s="22"/>
      <c r="F49" s="22"/>
      <c r="G49" s="23"/>
      <c r="H49" s="23"/>
    </row>
    <row r="50" spans="1:8" x14ac:dyDescent="0.25">
      <c r="A50" s="45"/>
      <c r="B50" s="42"/>
      <c r="C50" s="32"/>
      <c r="D50" s="90"/>
      <c r="E50" s="22"/>
      <c r="F50" s="22"/>
      <c r="G50" s="23"/>
      <c r="H50" s="23"/>
    </row>
    <row r="51" spans="1:8" x14ac:dyDescent="0.2">
      <c r="A51" s="25" t="s">
        <v>24</v>
      </c>
      <c r="B51" s="43">
        <f>SUBTOTAL(109,TabelaDPP3.1[Strani])</f>
        <v>0</v>
      </c>
      <c r="C51" s="43">
        <f>SUBTOTAL(103,TabelaDPP3.1[Naslov])</f>
        <v>0</v>
      </c>
      <c r="D51" s="89"/>
      <c r="E51" s="22"/>
      <c r="F51" s="5"/>
    </row>
    <row r="52" spans="1:8" x14ac:dyDescent="0.25">
      <c r="A52" s="25"/>
      <c r="B52" s="25"/>
      <c r="C52" s="26"/>
      <c r="D52" s="22"/>
      <c r="E52" s="22"/>
      <c r="F52" s="16"/>
    </row>
    <row r="53" spans="1:8" ht="13.5" thickBot="1" x14ac:dyDescent="0.3">
      <c r="A53" s="58" t="s">
        <v>324</v>
      </c>
      <c r="B53" s="58"/>
      <c r="C53" s="58"/>
      <c r="D53" s="58"/>
      <c r="E53" s="5"/>
      <c r="F53" s="16"/>
    </row>
    <row r="54" spans="1:8" ht="13.5" thickBot="1" x14ac:dyDescent="0.3">
      <c r="A54" s="66" t="s">
        <v>16</v>
      </c>
      <c r="B54" s="67" t="s">
        <v>17</v>
      </c>
      <c r="C54" s="67" t="s">
        <v>18</v>
      </c>
      <c r="D54" s="94" t="s">
        <v>2694</v>
      </c>
      <c r="E54" s="16"/>
      <c r="F54" s="16"/>
    </row>
    <row r="55" spans="1:8" x14ac:dyDescent="0.25">
      <c r="A55" s="45"/>
      <c r="B55" s="42"/>
      <c r="C55" s="32"/>
      <c r="D55" s="90"/>
      <c r="E55" s="16"/>
    </row>
    <row r="56" spans="1:8" x14ac:dyDescent="0.25">
      <c r="A56" s="45"/>
      <c r="B56" s="42"/>
      <c r="C56" s="32"/>
      <c r="D56" s="90"/>
      <c r="E56" s="16"/>
    </row>
    <row r="57" spans="1:8" x14ac:dyDescent="0.25">
      <c r="A57" s="45"/>
      <c r="B57" s="42"/>
      <c r="C57" s="32"/>
      <c r="D57" s="90"/>
      <c r="E57" s="16"/>
    </row>
    <row r="58" spans="1:8" x14ac:dyDescent="0.2">
      <c r="A58" s="25" t="s">
        <v>24</v>
      </c>
      <c r="B58" s="43">
        <f>SUBTOTAL(109,TabelaDPP3.2[Strani])</f>
        <v>0</v>
      </c>
      <c r="C58" s="43">
        <f>SUBTOTAL(103,TabelaDPP3.2[Naslov])</f>
        <v>0</v>
      </c>
      <c r="D58" s="89"/>
      <c r="E58" s="16"/>
    </row>
    <row r="59" spans="1:8" x14ac:dyDescent="0.25">
      <c r="A59" s="4"/>
      <c r="B59" s="4"/>
      <c r="C59" s="8"/>
      <c r="D59" s="5"/>
      <c r="E59" s="5"/>
    </row>
    <row r="60" spans="1:8" ht="13.5" thickBot="1" x14ac:dyDescent="0.3">
      <c r="A60" s="60" t="s">
        <v>215</v>
      </c>
      <c r="B60" s="60"/>
      <c r="C60" s="60"/>
      <c r="D60" s="60"/>
      <c r="E60" s="60"/>
    </row>
    <row r="61" spans="1:8" ht="13.5" thickBot="1" x14ac:dyDescent="0.3">
      <c r="A61" s="67" t="s">
        <v>22</v>
      </c>
      <c r="B61" s="67" t="s">
        <v>65</v>
      </c>
      <c r="C61" s="66" t="s">
        <v>2797</v>
      </c>
      <c r="D61" s="93" t="s">
        <v>2694</v>
      </c>
    </row>
    <row r="62" spans="1:8" x14ac:dyDescent="0.25">
      <c r="A62" s="45"/>
      <c r="B62" s="32"/>
      <c r="C62" s="42"/>
      <c r="D62" s="90"/>
    </row>
    <row r="63" spans="1:8" x14ac:dyDescent="0.25">
      <c r="A63" s="45"/>
      <c r="B63" s="32"/>
      <c r="C63" s="42"/>
      <c r="D63" s="90"/>
    </row>
    <row r="64" spans="1:8" x14ac:dyDescent="0.25">
      <c r="A64" s="45"/>
      <c r="B64" s="32"/>
      <c r="C64" s="42"/>
      <c r="D64" s="90"/>
    </row>
    <row r="65" spans="1:6" x14ac:dyDescent="0.2">
      <c r="A65" s="30" t="s">
        <v>24</v>
      </c>
      <c r="B65" s="30">
        <f>SUBTOTAL(103,TabelaDPP4[TDT])</f>
        <v>0</v>
      </c>
      <c r="C65" s="30"/>
      <c r="D65" s="92"/>
      <c r="F65" s="5"/>
    </row>
    <row r="66" spans="1:6" x14ac:dyDescent="0.25">
      <c r="A66" s="25"/>
      <c r="B66" s="27"/>
      <c r="C66" s="28"/>
      <c r="D66" s="29"/>
    </row>
  </sheetData>
  <mergeCells count="15">
    <mergeCell ref="A4:B4"/>
    <mergeCell ref="C1:E1"/>
    <mergeCell ref="A2:B2"/>
    <mergeCell ref="C2:E2"/>
    <mergeCell ref="A3:B3"/>
    <mergeCell ref="G12:H12"/>
    <mergeCell ref="G17:H17"/>
    <mergeCell ref="A17:B17"/>
    <mergeCell ref="A18:B18"/>
    <mergeCell ref="A5:B5"/>
    <mergeCell ref="A6:B6"/>
    <mergeCell ref="A7:B7"/>
    <mergeCell ref="A8:B8"/>
    <mergeCell ref="A10:C10"/>
    <mergeCell ref="C11:E11"/>
  </mergeCells>
  <dataValidations xWindow="597" yWindow="625" count="8">
    <dataValidation type="list" allowBlank="1" showInputMessage="1" promptTitle="Izberi iz seznama" prompt="Iz spodnjega seznama izberi tujo organizacijo kateri pripada TDT" sqref="A14" xr:uid="{68BC6E37-F48C-40A8-8F87-88B35B73C767}">
      <formula1>Organizacije</formula1>
    </dataValidation>
    <dataValidation type="list" allowBlank="1" showInputMessage="1" showErrorMessage="1" promptTitle="Izberi iz seznama" prompt="Izberi trenutni status članstva znortaj tujega TDT" sqref="D14" xr:uid="{2E8547E1-72A2-49A2-8F64-954C13128E82}">
      <formula1>Status</formula1>
    </dataValidation>
    <dataValidation allowBlank="1" showInputMessage="1" promptTitle="Vnesi datum" prompt="Vnesi datum zadnje spremembe statusa članstva TDT" sqref="E14" xr:uid="{C7EAEA58-3554-46B6-A95F-7AA67F6A6373}"/>
    <dataValidation allowBlank="1" showInputMessage="1" showErrorMessage="1" promptTitle="Vnesi naslov tujega TDT" prompt="Vnesi originalni naslov tujega TDT" sqref="C14" xr:uid="{0D4C6757-3EA1-4DB1-94AA-76D549356155}"/>
    <dataValidation allowBlank="1" showInputMessage="1" showErrorMessage="1" promptTitle="Vnesi oznako" prompt="Vnesi oznako tuje organizaciji in TDT" sqref="B14" xr:uid="{D7BECB48-926A-48D9-940E-4EECC6D49686}"/>
    <dataValidation allowBlank="1" showInputMessage="1" showErrorMessage="1" promptTitle="Vnesi oznako" prompt="Vnesi oznako Evropskega, mednarodnega ali Slovenskega TC, SC ali WG" sqref="B62:B64" xr:uid="{0464422F-9CA0-4292-91E7-C13209084930}"/>
    <dataValidation allowBlank="1" showInputMessage="1" showErrorMessage="1" promptTitle="Vnesi ime " prompt="Vpiši ime in priimek strokovnjaka oziroma TS" sqref="A62:A64" xr:uid="{FB74DC8D-94C0-40C2-92CF-292FED5BACAC}"/>
    <dataValidation allowBlank="1" showInputMessage="1" showErrorMessage="1" promptTitle="Vnesi ime TDT" prompt="Vnesi celotno ime tujega TDT" sqref="C62:C64" xr:uid="{FA8D7B5D-840C-4106-BC9F-D893BE0C9B59}"/>
  </dataValidations>
  <pageMargins left="0.25" right="0.25" top="0.25" bottom="0.25" header="0.5" footer="0.5"/>
  <pageSetup paperSize="9" orientation="landscape" r:id="rId1"/>
  <headerFooter alignWithMargins="0">
    <oddFooter>&amp;L&amp;C&amp;R</oddFooter>
  </headerFooter>
  <drawing r:id="rId2"/>
  <tableParts count="7">
    <tablePart r:id="rId3"/>
    <tablePart r:id="rId4"/>
    <tablePart r:id="rId5"/>
    <tablePart r:id="rId6"/>
    <tablePart r:id="rId7"/>
    <tablePart r:id="rId8"/>
    <tablePart r:id="rId9"/>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AEB7A-C40D-4860-8D2C-BA5FC278A4A8}">
  <sheetPr codeName="Sheet7">
    <outlinePr summaryBelow="0" summaryRight="0"/>
  </sheetPr>
  <dimension ref="A1:M76"/>
  <sheetViews>
    <sheetView showGridLines="0" zoomScaleNormal="100" workbookViewId="0">
      <pane ySplit="1" topLeftCell="A53" activePane="bottomLeft" state="frozenSplit"/>
      <selection activeCell="A31" sqref="A31"/>
      <selection pane="bottomLeft" activeCell="C8" sqref="C8"/>
    </sheetView>
  </sheetViews>
  <sheetFormatPr defaultColWidth="9.140625" defaultRowHeight="12.75" x14ac:dyDescent="0.25"/>
  <cols>
    <col min="1" max="1" width="23.140625" style="3" customWidth="1"/>
    <col min="2" max="2" width="18.28515625" style="3" customWidth="1"/>
    <col min="3" max="3" width="38.7109375" style="3" customWidth="1"/>
    <col min="4" max="4" width="14.140625" style="3" bestFit="1" customWidth="1"/>
    <col min="5" max="5" width="43.7109375" style="3" customWidth="1"/>
    <col min="6" max="8" width="11.5703125" style="3" customWidth="1"/>
    <col min="9" max="9" width="3.5703125" style="3" customWidth="1"/>
    <col min="10" max="16384" width="9.140625" style="3"/>
  </cols>
  <sheetData>
    <row r="1" spans="1:13" ht="18.75" customHeight="1" x14ac:dyDescent="0.25">
      <c r="A1" s="1"/>
      <c r="B1" s="2"/>
      <c r="C1" s="306" t="s">
        <v>0</v>
      </c>
      <c r="D1" s="306"/>
      <c r="E1" s="306"/>
      <c r="F1" s="2"/>
      <c r="G1" s="1"/>
      <c r="H1" s="1"/>
    </row>
    <row r="2" spans="1:13" ht="13.5" customHeight="1" x14ac:dyDescent="0.25">
      <c r="A2" s="303" t="s">
        <v>1</v>
      </c>
      <c r="B2" s="303"/>
      <c r="C2" s="307" t="s">
        <v>216</v>
      </c>
      <c r="D2" s="307"/>
      <c r="E2" s="307"/>
      <c r="F2" s="1"/>
      <c r="G2" s="1"/>
      <c r="H2" s="1"/>
    </row>
    <row r="3" spans="1:13" x14ac:dyDescent="0.25">
      <c r="A3" s="303" t="s">
        <v>2</v>
      </c>
      <c r="B3" s="303"/>
      <c r="C3" s="5" t="s">
        <v>61</v>
      </c>
      <c r="D3" s="5"/>
      <c r="E3" s="5"/>
      <c r="F3" s="5"/>
      <c r="G3" s="1"/>
      <c r="H3" s="1"/>
    </row>
    <row r="4" spans="1:13" x14ac:dyDescent="0.25">
      <c r="A4" s="303" t="s">
        <v>3</v>
      </c>
      <c r="B4" s="303"/>
      <c r="C4" s="5" t="s">
        <v>217</v>
      </c>
      <c r="D4" s="5"/>
      <c r="E4" s="5"/>
      <c r="F4" s="5"/>
      <c r="G4" s="1"/>
      <c r="H4" s="1"/>
      <c r="J4" s="36"/>
      <c r="K4" s="10"/>
      <c r="L4" s="10"/>
      <c r="M4" s="10"/>
    </row>
    <row r="5" spans="1:13" x14ac:dyDescent="0.25">
      <c r="A5" s="303" t="s">
        <v>4</v>
      </c>
      <c r="B5" s="303"/>
      <c r="C5" s="6">
        <v>5</v>
      </c>
      <c r="D5" s="5"/>
      <c r="E5" s="5"/>
      <c r="F5" s="5"/>
      <c r="G5" s="1"/>
      <c r="H5" s="1"/>
      <c r="J5" s="36"/>
    </row>
    <row r="6" spans="1:13" x14ac:dyDescent="0.25">
      <c r="A6" s="303" t="s">
        <v>5</v>
      </c>
      <c r="B6" s="303"/>
      <c r="C6" s="6">
        <v>6</v>
      </c>
      <c r="D6" s="5"/>
      <c r="E6" s="5"/>
      <c r="F6" s="5"/>
      <c r="G6" s="1"/>
      <c r="H6" s="1"/>
    </row>
    <row r="7" spans="1:13" x14ac:dyDescent="0.25">
      <c r="A7" s="304" t="s">
        <v>62</v>
      </c>
      <c r="B7" s="304"/>
      <c r="C7" s="6"/>
      <c r="D7" s="5"/>
      <c r="E7" s="5"/>
      <c r="F7" s="5"/>
      <c r="G7" s="1"/>
      <c r="H7" s="1"/>
    </row>
    <row r="8" spans="1:13" x14ac:dyDescent="0.25">
      <c r="A8" s="304" t="s">
        <v>23</v>
      </c>
      <c r="B8" s="304"/>
      <c r="C8" s="6"/>
      <c r="D8" s="5"/>
      <c r="E8" s="5"/>
      <c r="F8" s="5"/>
      <c r="G8" s="1"/>
      <c r="H8" s="1"/>
    </row>
    <row r="9" spans="1:13" x14ac:dyDescent="0.25">
      <c r="A9" s="4"/>
      <c r="B9" s="4"/>
      <c r="C9" s="6"/>
      <c r="D9" s="5"/>
      <c r="E9" s="5"/>
      <c r="F9" s="5"/>
      <c r="G9" s="1"/>
      <c r="H9" s="1"/>
    </row>
    <row r="10" spans="1:13" x14ac:dyDescent="0.25">
      <c r="A10" s="305" t="s">
        <v>6</v>
      </c>
      <c r="B10" s="305"/>
      <c r="C10" s="305"/>
      <c r="D10" s="41"/>
      <c r="E10" s="41"/>
      <c r="F10" s="41"/>
      <c r="G10" s="1"/>
      <c r="H10" s="1"/>
    </row>
    <row r="11" spans="1:13" s="10" customFormat="1" ht="27.75" customHeight="1" x14ac:dyDescent="0.25">
      <c r="A11" s="7" t="s">
        <v>7</v>
      </c>
      <c r="B11" s="7"/>
      <c r="C11" s="301" t="s">
        <v>239</v>
      </c>
      <c r="D11" s="301"/>
      <c r="E11" s="301"/>
      <c r="F11" s="7"/>
      <c r="G11" s="9"/>
      <c r="H11" s="9"/>
    </row>
    <row r="12" spans="1:13" ht="12.75" customHeight="1" x14ac:dyDescent="0.25">
      <c r="A12" s="65" t="s">
        <v>8</v>
      </c>
      <c r="B12" s="24"/>
      <c r="C12" s="24"/>
      <c r="D12" s="24"/>
      <c r="E12" s="24"/>
      <c r="F12" s="24"/>
      <c r="G12" s="299"/>
      <c r="H12" s="299"/>
    </row>
    <row r="13" spans="1:13" s="10" customFormat="1" ht="24" x14ac:dyDescent="0.25">
      <c r="A13" s="79" t="s">
        <v>9</v>
      </c>
      <c r="B13" s="64" t="s">
        <v>63</v>
      </c>
      <c r="C13" s="79" t="s">
        <v>64</v>
      </c>
      <c r="D13" s="68" t="s">
        <v>10</v>
      </c>
      <c r="E13" s="83" t="s">
        <v>30</v>
      </c>
      <c r="F13" s="11"/>
    </row>
    <row r="14" spans="1:13" x14ac:dyDescent="0.25">
      <c r="A14" s="80" t="s">
        <v>26</v>
      </c>
      <c r="B14" s="72" t="s">
        <v>218</v>
      </c>
      <c r="C14" s="62" t="s">
        <v>219</v>
      </c>
      <c r="D14" s="49" t="s">
        <v>39</v>
      </c>
      <c r="E14" s="84">
        <v>38264</v>
      </c>
      <c r="F14" s="12"/>
    </row>
    <row r="15" spans="1:13" x14ac:dyDescent="0.25">
      <c r="A15" s="80" t="s">
        <v>27</v>
      </c>
      <c r="B15" s="73" t="s">
        <v>221</v>
      </c>
      <c r="C15" s="62" t="s">
        <v>219</v>
      </c>
      <c r="D15" s="49" t="s">
        <v>222</v>
      </c>
      <c r="E15" s="84">
        <v>35964</v>
      </c>
      <c r="F15" s="12"/>
    </row>
    <row r="16" spans="1:13" x14ac:dyDescent="0.25">
      <c r="A16" s="81" t="s">
        <v>24</v>
      </c>
      <c r="B16" s="82">
        <f>SUBTOTAL(103,TabelaEAL1[Oznaka tujega TC, SC])</f>
        <v>2</v>
      </c>
      <c r="C16" s="52"/>
      <c r="D16" s="52"/>
      <c r="E16" s="85"/>
      <c r="F16" s="14"/>
    </row>
    <row r="17" spans="1:9" x14ac:dyDescent="0.25">
      <c r="A17" s="50"/>
      <c r="B17" s="51"/>
      <c r="C17" s="52"/>
      <c r="D17" s="52"/>
      <c r="E17" s="53"/>
      <c r="F17" s="14"/>
    </row>
    <row r="18" spans="1:9" x14ac:dyDescent="0.25">
      <c r="A18" s="300" t="s">
        <v>58</v>
      </c>
      <c r="B18" s="300"/>
      <c r="C18" s="40"/>
      <c r="D18" s="40"/>
      <c r="E18" s="40"/>
      <c r="F18" s="24"/>
      <c r="G18" s="299"/>
      <c r="H18" s="299"/>
    </row>
    <row r="19" spans="1:9" s="10" customFormat="1" x14ac:dyDescent="0.25">
      <c r="A19" s="302" t="s">
        <v>11</v>
      </c>
      <c r="B19" s="302"/>
      <c r="C19" s="7"/>
      <c r="D19" s="7"/>
      <c r="E19" s="7"/>
      <c r="G19" s="15"/>
      <c r="H19" s="15"/>
      <c r="I19" s="15"/>
    </row>
    <row r="20" spans="1:9" x14ac:dyDescent="0.25">
      <c r="A20" s="39" t="s">
        <v>3276</v>
      </c>
      <c r="B20" s="39"/>
      <c r="C20" s="39"/>
      <c r="D20" s="39"/>
      <c r="E20" s="39"/>
      <c r="F20" s="8"/>
      <c r="G20" s="17"/>
    </row>
    <row r="21" spans="1:9" x14ac:dyDescent="0.25">
      <c r="A21" s="42" t="s">
        <v>2690</v>
      </c>
      <c r="B21" s="42" t="s">
        <v>2691</v>
      </c>
      <c r="C21" s="42" t="s">
        <v>16</v>
      </c>
      <c r="D21" s="42" t="s">
        <v>57</v>
      </c>
      <c r="E21" s="42" t="s">
        <v>18</v>
      </c>
      <c r="F21" s="8"/>
      <c r="G21" s="17"/>
    </row>
    <row r="22" spans="1:9" s="38" customFormat="1" ht="24" x14ac:dyDescent="0.25">
      <c r="A22" s="32" t="s">
        <v>1818</v>
      </c>
      <c r="B22" s="42" t="s">
        <v>1846</v>
      </c>
      <c r="C22" s="32" t="s">
        <v>1847</v>
      </c>
      <c r="D22" s="32" t="s">
        <v>1848</v>
      </c>
      <c r="E22" s="32" t="s">
        <v>225</v>
      </c>
      <c r="F22" s="8"/>
      <c r="G22" s="35"/>
    </row>
    <row r="23" spans="1:9" ht="24" x14ac:dyDescent="0.25">
      <c r="A23" s="32" t="s">
        <v>1818</v>
      </c>
      <c r="B23" s="42" t="s">
        <v>1849</v>
      </c>
      <c r="C23" s="32" t="s">
        <v>1850</v>
      </c>
      <c r="D23" s="32" t="s">
        <v>1848</v>
      </c>
      <c r="E23" s="32" t="s">
        <v>223</v>
      </c>
      <c r="F23" s="8"/>
      <c r="G23" s="17"/>
    </row>
    <row r="24" spans="1:9" ht="24" x14ac:dyDescent="0.25">
      <c r="A24" s="32" t="s">
        <v>1818</v>
      </c>
      <c r="B24" s="42" t="s">
        <v>1851</v>
      </c>
      <c r="C24" s="32" t="s">
        <v>1852</v>
      </c>
      <c r="D24" s="32" t="s">
        <v>1848</v>
      </c>
      <c r="E24" s="32" t="s">
        <v>224</v>
      </c>
      <c r="F24" s="8"/>
      <c r="G24" s="17"/>
    </row>
    <row r="25" spans="1:9" ht="36" x14ac:dyDescent="0.25">
      <c r="A25" s="32" t="s">
        <v>1818</v>
      </c>
      <c r="B25" s="42" t="s">
        <v>1853</v>
      </c>
      <c r="C25" s="32" t="s">
        <v>1854</v>
      </c>
      <c r="D25" s="32" t="s">
        <v>1855</v>
      </c>
      <c r="E25" s="32" t="s">
        <v>1856</v>
      </c>
      <c r="F25" s="8"/>
      <c r="G25" s="17"/>
    </row>
    <row r="26" spans="1:9" ht="36" x14ac:dyDescent="0.25">
      <c r="A26" s="32" t="s">
        <v>1818</v>
      </c>
      <c r="B26" s="42" t="s">
        <v>1857</v>
      </c>
      <c r="C26" s="32" t="s">
        <v>1858</v>
      </c>
      <c r="D26" s="32" t="s">
        <v>1855</v>
      </c>
      <c r="E26" s="32" t="s">
        <v>1859</v>
      </c>
      <c r="F26" s="8"/>
      <c r="G26" s="17"/>
    </row>
    <row r="27" spans="1:9" ht="24" x14ac:dyDescent="0.25">
      <c r="A27" s="32" t="s">
        <v>1818</v>
      </c>
      <c r="B27" s="42" t="s">
        <v>1860</v>
      </c>
      <c r="C27" s="32" t="s">
        <v>1861</v>
      </c>
      <c r="D27" s="32" t="s">
        <v>1855</v>
      </c>
      <c r="E27" s="32" t="s">
        <v>1862</v>
      </c>
      <c r="F27" s="8"/>
      <c r="G27" s="17"/>
    </row>
    <row r="28" spans="1:9" s="10" customFormat="1" ht="36" x14ac:dyDescent="0.25">
      <c r="A28" s="32" t="s">
        <v>1818</v>
      </c>
      <c r="B28" s="42" t="s">
        <v>1819</v>
      </c>
      <c r="C28" s="32" t="s">
        <v>1820</v>
      </c>
      <c r="D28" s="32" t="s">
        <v>32</v>
      </c>
      <c r="E28" s="32" t="s">
        <v>228</v>
      </c>
      <c r="F28" s="11"/>
      <c r="G28" s="11"/>
      <c r="H28" s="11"/>
    </row>
    <row r="29" spans="1:9" ht="48" x14ac:dyDescent="0.25">
      <c r="A29" s="32" t="s">
        <v>1818</v>
      </c>
      <c r="B29" s="42" t="s">
        <v>1830</v>
      </c>
      <c r="C29" s="32" t="s">
        <v>1831</v>
      </c>
      <c r="D29" s="32" t="s">
        <v>32</v>
      </c>
      <c r="E29" s="32" t="s">
        <v>226</v>
      </c>
      <c r="F29" s="4"/>
    </row>
    <row r="30" spans="1:9" ht="72" x14ac:dyDescent="0.25">
      <c r="A30" s="32" t="s">
        <v>1818</v>
      </c>
      <c r="B30" s="42" t="s">
        <v>1824</v>
      </c>
      <c r="C30" s="32" t="s">
        <v>1825</v>
      </c>
      <c r="D30" s="32" t="s">
        <v>32</v>
      </c>
      <c r="E30" s="32" t="s">
        <v>1826</v>
      </c>
    </row>
    <row r="31" spans="1:9" ht="48" x14ac:dyDescent="0.25">
      <c r="A31" s="32" t="s">
        <v>1818</v>
      </c>
      <c r="B31" s="42" t="s">
        <v>1827</v>
      </c>
      <c r="C31" s="32" t="s">
        <v>1828</v>
      </c>
      <c r="D31" s="32" t="s">
        <v>32</v>
      </c>
      <c r="E31" s="32" t="s">
        <v>1829</v>
      </c>
    </row>
    <row r="32" spans="1:9" ht="24" x14ac:dyDescent="0.25">
      <c r="A32" s="32" t="s">
        <v>1818</v>
      </c>
      <c r="B32" s="42" t="s">
        <v>1834</v>
      </c>
      <c r="C32" s="32" t="s">
        <v>1835</v>
      </c>
      <c r="D32" s="32" t="s">
        <v>32</v>
      </c>
      <c r="E32" s="32" t="s">
        <v>1836</v>
      </c>
    </row>
    <row r="33" spans="1:8" ht="36" x14ac:dyDescent="0.25">
      <c r="A33" s="32" t="s">
        <v>1818</v>
      </c>
      <c r="B33" s="42" t="s">
        <v>1821</v>
      </c>
      <c r="C33" s="32" t="s">
        <v>1822</v>
      </c>
      <c r="D33" s="32" t="s">
        <v>966</v>
      </c>
      <c r="E33" s="32" t="s">
        <v>1823</v>
      </c>
    </row>
    <row r="34" spans="1:8" ht="24" x14ac:dyDescent="0.25">
      <c r="A34" s="32" t="s">
        <v>1818</v>
      </c>
      <c r="B34" s="42" t="s">
        <v>1837</v>
      </c>
      <c r="C34" s="32" t="s">
        <v>1838</v>
      </c>
      <c r="D34" s="32" t="s">
        <v>139</v>
      </c>
      <c r="E34" s="32" t="s">
        <v>230</v>
      </c>
    </row>
    <row r="35" spans="1:8" ht="36" x14ac:dyDescent="0.25">
      <c r="A35" s="32" t="s">
        <v>1818</v>
      </c>
      <c r="B35" s="42" t="s">
        <v>1839</v>
      </c>
      <c r="C35" s="32" t="s">
        <v>1840</v>
      </c>
      <c r="D35" s="32" t="s">
        <v>139</v>
      </c>
      <c r="E35" s="32" t="s">
        <v>231</v>
      </c>
      <c r="F35" s="4"/>
    </row>
    <row r="36" spans="1:8" ht="24" x14ac:dyDescent="0.25">
      <c r="A36" s="32" t="s">
        <v>1818</v>
      </c>
      <c r="B36" s="42" t="s">
        <v>1843</v>
      </c>
      <c r="C36" s="32" t="s">
        <v>1844</v>
      </c>
      <c r="D36" s="32" t="s">
        <v>139</v>
      </c>
      <c r="E36" s="32" t="s">
        <v>1845</v>
      </c>
      <c r="F36" s="4"/>
    </row>
    <row r="37" spans="1:8" ht="60" x14ac:dyDescent="0.25">
      <c r="A37" s="32" t="s">
        <v>1818</v>
      </c>
      <c r="B37" s="42" t="s">
        <v>1832</v>
      </c>
      <c r="C37" s="32" t="s">
        <v>1833</v>
      </c>
      <c r="D37" s="32" t="s">
        <v>33</v>
      </c>
      <c r="E37" s="32" t="s">
        <v>229</v>
      </c>
      <c r="F37" s="4"/>
    </row>
    <row r="38" spans="1:8" s="20" customFormat="1" ht="24" x14ac:dyDescent="0.25">
      <c r="A38" s="32" t="s">
        <v>1818</v>
      </c>
      <c r="B38" s="42" t="s">
        <v>1841</v>
      </c>
      <c r="C38" s="32" t="s">
        <v>1842</v>
      </c>
      <c r="D38" s="32" t="s">
        <v>33</v>
      </c>
      <c r="E38" s="32" t="s">
        <v>227</v>
      </c>
      <c r="F38" s="21"/>
      <c r="G38" s="21"/>
      <c r="H38" s="21"/>
    </row>
    <row r="39" spans="1:8" s="20" customFormat="1" ht="12" x14ac:dyDescent="0.25">
      <c r="A39" s="46" t="s">
        <v>24</v>
      </c>
      <c r="B39" s="46">
        <f>SUBTOTAL(103,TabelaEAL2.1[Številka projekta])</f>
        <v>17</v>
      </c>
      <c r="C39" s="30"/>
      <c r="D39" s="27"/>
      <c r="E39" s="43"/>
      <c r="F39" s="21"/>
      <c r="G39" s="21"/>
      <c r="H39" s="21"/>
    </row>
    <row r="40" spans="1:8" s="20" customFormat="1" ht="12" x14ac:dyDescent="0.25">
      <c r="A40" s="46"/>
      <c r="B40" s="43"/>
      <c r="C40" s="30"/>
      <c r="D40" s="27"/>
      <c r="E40" s="43"/>
      <c r="F40" s="21"/>
      <c r="G40" s="21"/>
      <c r="H40" s="21"/>
    </row>
    <row r="41" spans="1:8" s="20" customFormat="1" ht="13.5" thickBot="1" x14ac:dyDescent="0.3">
      <c r="A41" s="59" t="s">
        <v>15</v>
      </c>
      <c r="B41" s="59"/>
      <c r="C41" s="59"/>
      <c r="D41" s="10"/>
      <c r="E41" s="4"/>
      <c r="F41" s="21"/>
      <c r="G41" s="21"/>
      <c r="H41" s="21"/>
    </row>
    <row r="42" spans="1:8" s="20" customFormat="1" ht="13.5" thickBot="1" x14ac:dyDescent="0.3">
      <c r="A42" s="66" t="s">
        <v>16</v>
      </c>
      <c r="B42" s="67" t="s">
        <v>17</v>
      </c>
      <c r="C42" s="67" t="s">
        <v>18</v>
      </c>
      <c r="D42" s="94" t="s">
        <v>2694</v>
      </c>
      <c r="E42" s="3"/>
      <c r="F42" s="21"/>
      <c r="G42" s="21"/>
      <c r="H42" s="21"/>
    </row>
    <row r="43" spans="1:8" s="20" customFormat="1" x14ac:dyDescent="0.25">
      <c r="A43" s="45"/>
      <c r="B43" s="42"/>
      <c r="C43" s="32"/>
      <c r="D43" s="87"/>
      <c r="E43" s="3"/>
      <c r="F43" s="21"/>
      <c r="G43" s="21"/>
      <c r="H43" s="21"/>
    </row>
    <row r="44" spans="1:8" s="20" customFormat="1" x14ac:dyDescent="0.25">
      <c r="A44" s="45"/>
      <c r="B44" s="42"/>
      <c r="C44" s="32"/>
      <c r="D44" s="87"/>
      <c r="E44" s="3"/>
      <c r="F44" s="21"/>
      <c r="G44" s="21"/>
      <c r="H44" s="21"/>
    </row>
    <row r="45" spans="1:8" x14ac:dyDescent="0.25">
      <c r="A45" s="45"/>
      <c r="B45" s="42"/>
      <c r="C45" s="32"/>
      <c r="D45" s="87"/>
      <c r="F45" s="22"/>
      <c r="G45" s="23"/>
      <c r="H45" s="23"/>
    </row>
    <row r="46" spans="1:8" x14ac:dyDescent="0.25">
      <c r="A46" s="33" t="s">
        <v>24</v>
      </c>
      <c r="B46" s="44">
        <f>SUBTOTAL(109,TabelaEAL2.2[Strani])</f>
        <v>0</v>
      </c>
      <c r="C46" s="44">
        <f>SUBTOTAL(103,TabelaEAL2.2[Naslov])</f>
        <v>0</v>
      </c>
      <c r="D46" s="86"/>
      <c r="F46" s="22"/>
      <c r="G46" s="23"/>
      <c r="H46" s="23"/>
    </row>
    <row r="47" spans="1:8" x14ac:dyDescent="0.25">
      <c r="A47" s="4"/>
      <c r="B47" s="4"/>
      <c r="C47" s="18"/>
      <c r="D47" s="4"/>
      <c r="E47" s="4"/>
      <c r="F47" s="22"/>
      <c r="G47" s="23"/>
      <c r="H47" s="23"/>
    </row>
    <row r="48" spans="1:8" ht="13.5" thickBot="1" x14ac:dyDescent="0.3">
      <c r="A48" s="59" t="s">
        <v>19</v>
      </c>
      <c r="B48" s="59"/>
      <c r="C48" s="59"/>
      <c r="D48" s="21"/>
      <c r="E48" s="21"/>
      <c r="F48" s="22"/>
      <c r="G48" s="23"/>
      <c r="H48" s="23"/>
    </row>
    <row r="49" spans="1:8" ht="13.5" thickBot="1" x14ac:dyDescent="0.3">
      <c r="A49" s="69" t="s">
        <v>16</v>
      </c>
      <c r="B49" s="70" t="s">
        <v>17</v>
      </c>
      <c r="C49" s="70" t="s">
        <v>18</v>
      </c>
      <c r="D49" s="95" t="s">
        <v>2694</v>
      </c>
      <c r="E49" s="21"/>
      <c r="F49" s="22"/>
      <c r="G49" s="23"/>
      <c r="H49" s="23"/>
    </row>
    <row r="50" spans="1:8" x14ac:dyDescent="0.25">
      <c r="A50" s="5"/>
      <c r="B50" s="37"/>
      <c r="C50" s="8"/>
      <c r="D50" s="90"/>
      <c r="E50" s="21"/>
      <c r="F50" s="22"/>
      <c r="G50" s="23"/>
      <c r="H50" s="23"/>
    </row>
    <row r="51" spans="1:8" x14ac:dyDescent="0.25">
      <c r="A51" s="5"/>
      <c r="B51" s="37"/>
      <c r="C51" s="8"/>
      <c r="D51" s="90"/>
      <c r="E51" s="21"/>
      <c r="F51" s="22"/>
      <c r="G51" s="23"/>
      <c r="H51" s="23"/>
    </row>
    <row r="52" spans="1:8" x14ac:dyDescent="0.25">
      <c r="A52" s="5"/>
      <c r="B52" s="37"/>
      <c r="C52" s="8"/>
      <c r="D52" s="90"/>
      <c r="E52" s="21"/>
      <c r="F52" s="22"/>
      <c r="G52" s="23"/>
      <c r="H52" s="23"/>
    </row>
    <row r="53" spans="1:8" x14ac:dyDescent="0.2">
      <c r="A53" s="25" t="s">
        <v>24</v>
      </c>
      <c r="B53" s="43">
        <f>SUBTOTAL(109,TabelaEAL2.3[Strani])</f>
        <v>0</v>
      </c>
      <c r="C53" s="43">
        <f>SUBTOTAL(103,TabelaEAL2.3[Naslov])</f>
        <v>0</v>
      </c>
      <c r="D53" s="89"/>
      <c r="E53" s="21"/>
      <c r="F53" s="5"/>
    </row>
    <row r="54" spans="1:8" x14ac:dyDescent="0.25">
      <c r="A54" s="19"/>
      <c r="B54" s="20"/>
      <c r="C54" s="19"/>
      <c r="D54" s="21"/>
      <c r="E54" s="21"/>
      <c r="F54" s="16"/>
    </row>
    <row r="55" spans="1:8" x14ac:dyDescent="0.25">
      <c r="A55" s="10" t="s">
        <v>59</v>
      </c>
      <c r="B55" s="20"/>
      <c r="C55" s="19"/>
      <c r="D55" s="21"/>
      <c r="E55" s="21"/>
      <c r="F55" s="16"/>
    </row>
    <row r="56" spans="1:8" ht="13.5" thickBot="1" x14ac:dyDescent="0.3">
      <c r="A56" s="59" t="s">
        <v>60</v>
      </c>
      <c r="B56" s="59"/>
      <c r="C56" s="59"/>
      <c r="D56" s="22"/>
      <c r="E56" s="22"/>
      <c r="F56" s="16"/>
    </row>
    <row r="57" spans="1:8" ht="13.5" thickBot="1" x14ac:dyDescent="0.3">
      <c r="A57" s="66" t="s">
        <v>16</v>
      </c>
      <c r="B57" s="67" t="s">
        <v>17</v>
      </c>
      <c r="C57" s="67" t="s">
        <v>18</v>
      </c>
      <c r="D57" s="94" t="s">
        <v>2694</v>
      </c>
      <c r="E57" s="22"/>
      <c r="F57" s="16"/>
    </row>
    <row r="58" spans="1:8" x14ac:dyDescent="0.25">
      <c r="A58" s="45" t="s">
        <v>232</v>
      </c>
      <c r="B58" s="42">
        <v>44</v>
      </c>
      <c r="C58" s="32" t="s">
        <v>233</v>
      </c>
      <c r="D58" s="90"/>
      <c r="E58" s="22"/>
      <c r="F58" s="16"/>
    </row>
    <row r="59" spans="1:8" ht="24" x14ac:dyDescent="0.25">
      <c r="A59" s="45" t="s">
        <v>234</v>
      </c>
      <c r="B59" s="42">
        <v>39</v>
      </c>
      <c r="C59" s="32" t="s">
        <v>235</v>
      </c>
      <c r="D59" s="90"/>
      <c r="E59" s="22"/>
      <c r="F59" s="16"/>
    </row>
    <row r="60" spans="1:8" x14ac:dyDescent="0.25">
      <c r="A60" s="45"/>
      <c r="B60" s="42"/>
      <c r="C60" s="32"/>
      <c r="D60" s="90"/>
      <c r="E60" s="22"/>
      <c r="F60" s="16"/>
    </row>
    <row r="61" spans="1:8" x14ac:dyDescent="0.2">
      <c r="A61" s="25" t="s">
        <v>24</v>
      </c>
      <c r="B61" s="43">
        <f>SUBTOTAL(109,TabelaEAL3.1[Strani])</f>
        <v>83</v>
      </c>
      <c r="C61" s="43">
        <f>SUBTOTAL(103,TabelaEAL3.1[Naslov])</f>
        <v>2</v>
      </c>
      <c r="D61" s="89"/>
      <c r="E61" s="22"/>
      <c r="F61" s="16"/>
    </row>
    <row r="62" spans="1:8" x14ac:dyDescent="0.25">
      <c r="A62" s="25"/>
      <c r="B62" s="25"/>
      <c r="C62" s="26"/>
      <c r="D62" s="22"/>
      <c r="E62" s="22"/>
    </row>
    <row r="63" spans="1:8" ht="13.5" thickBot="1" x14ac:dyDescent="0.3">
      <c r="A63" s="58" t="s">
        <v>324</v>
      </c>
      <c r="B63" s="58"/>
      <c r="C63" s="58"/>
      <c r="D63" s="58"/>
      <c r="E63" s="5"/>
    </row>
    <row r="64" spans="1:8" ht="13.5" thickBot="1" x14ac:dyDescent="0.3">
      <c r="A64" s="66" t="s">
        <v>16</v>
      </c>
      <c r="B64" s="67" t="s">
        <v>17</v>
      </c>
      <c r="C64" s="67" t="s">
        <v>18</v>
      </c>
      <c r="D64" s="94" t="s">
        <v>2694</v>
      </c>
    </row>
    <row r="65" spans="1:6" x14ac:dyDescent="0.25">
      <c r="A65" s="45"/>
      <c r="B65" s="42"/>
      <c r="C65" s="32"/>
      <c r="D65" s="90"/>
    </row>
    <row r="66" spans="1:6" x14ac:dyDescent="0.25">
      <c r="A66" s="45"/>
      <c r="B66" s="42"/>
      <c r="C66" s="32"/>
      <c r="D66" s="90"/>
    </row>
    <row r="67" spans="1:6" x14ac:dyDescent="0.25">
      <c r="A67" s="45"/>
      <c r="B67" s="42"/>
      <c r="C67" s="32"/>
      <c r="D67" s="90"/>
      <c r="F67" s="5"/>
    </row>
    <row r="68" spans="1:6" x14ac:dyDescent="0.2">
      <c r="A68" s="25" t="s">
        <v>24</v>
      </c>
      <c r="B68" s="43">
        <f>SUBTOTAL(109,TabelaEAL3.2[Strani])</f>
        <v>0</v>
      </c>
      <c r="C68" s="43">
        <f>SUBTOTAL(103,TabelaEAL3.2[Naslov])</f>
        <v>0</v>
      </c>
      <c r="D68" s="89"/>
    </row>
    <row r="69" spans="1:6" x14ac:dyDescent="0.25">
      <c r="A69" s="4"/>
      <c r="B69" s="4"/>
      <c r="C69" s="8"/>
      <c r="D69" s="5"/>
      <c r="E69" s="5"/>
    </row>
    <row r="70" spans="1:6" ht="13.5" thickBot="1" x14ac:dyDescent="0.3">
      <c r="A70" s="60" t="s">
        <v>215</v>
      </c>
      <c r="B70" s="60"/>
      <c r="C70" s="60"/>
      <c r="D70" s="60"/>
      <c r="E70" s="60"/>
    </row>
    <row r="71" spans="1:6" ht="13.5" thickBot="1" x14ac:dyDescent="0.3">
      <c r="A71" s="67" t="s">
        <v>22</v>
      </c>
      <c r="B71" s="67" t="s">
        <v>65</v>
      </c>
      <c r="C71" s="66" t="s">
        <v>2797</v>
      </c>
      <c r="D71" s="93" t="s">
        <v>2694</v>
      </c>
    </row>
    <row r="72" spans="1:6" x14ac:dyDescent="0.25">
      <c r="A72" s="45"/>
      <c r="B72" s="32"/>
      <c r="C72" s="42"/>
      <c r="D72" s="90"/>
    </row>
    <row r="73" spans="1:6" x14ac:dyDescent="0.25">
      <c r="A73" s="45"/>
      <c r="B73" s="32"/>
      <c r="C73" s="42"/>
      <c r="D73" s="90"/>
    </row>
    <row r="74" spans="1:6" x14ac:dyDescent="0.25">
      <c r="A74" s="45"/>
      <c r="B74" s="32"/>
      <c r="C74" s="42"/>
      <c r="D74" s="90"/>
    </row>
    <row r="75" spans="1:6" x14ac:dyDescent="0.2">
      <c r="A75" s="30" t="s">
        <v>24</v>
      </c>
      <c r="B75" s="30">
        <f>SUBTOTAL(103,TabelaEAL4[TDT])</f>
        <v>0</v>
      </c>
      <c r="C75" s="30"/>
      <c r="D75" s="92"/>
    </row>
    <row r="76" spans="1:6" x14ac:dyDescent="0.25">
      <c r="A76" s="25"/>
      <c r="B76" s="27"/>
      <c r="C76" s="28"/>
      <c r="D76" s="29"/>
    </row>
  </sheetData>
  <mergeCells count="15">
    <mergeCell ref="G12:H12"/>
    <mergeCell ref="G18:H18"/>
    <mergeCell ref="A18:B18"/>
    <mergeCell ref="A19:B19"/>
    <mergeCell ref="A5:B5"/>
    <mergeCell ref="A6:B6"/>
    <mergeCell ref="A7:B7"/>
    <mergeCell ref="A8:B8"/>
    <mergeCell ref="A10:C10"/>
    <mergeCell ref="A4:B4"/>
    <mergeCell ref="C11:E11"/>
    <mergeCell ref="C1:E1"/>
    <mergeCell ref="A2:B2"/>
    <mergeCell ref="C2:E2"/>
    <mergeCell ref="A3:B3"/>
  </mergeCells>
  <dataValidations count="7">
    <dataValidation type="list" allowBlank="1" showInputMessage="1" promptTitle="Izberi iz seznama" prompt="Iz spodnjega seznama izberi tujo organizacijo kateri pripada TDT" sqref="A14:A15" xr:uid="{E539ABE6-D8C4-41C2-9719-83D370F78DB5}">
      <formula1>Organizacije</formula1>
    </dataValidation>
    <dataValidation type="list" allowBlank="1" showInputMessage="1" showErrorMessage="1" promptTitle="Izberi iz seznama" prompt="Izberi trenutni status članstva znortaj tujega TDT" sqref="D14:D15" xr:uid="{A6F19D66-91F6-4975-AA18-F176704D6F7E}">
      <formula1>Status</formula1>
    </dataValidation>
    <dataValidation allowBlank="1" showInputMessage="1" promptTitle="Vnesi datum" prompt="Vnesi datum zadnje spremembe statusa članstva TDT" sqref="E14:E15" xr:uid="{A4249973-08E3-45A2-A254-54BFD85B2827}"/>
    <dataValidation allowBlank="1" showInputMessage="1" showErrorMessage="1" promptTitle="Vnesi naslov tujega TDT" prompt="Vnesi originalni naslov tujega TDT" sqref="C14:C15" xr:uid="{EC9F7CE9-CF65-4A38-991B-B9B45F7C13E1}"/>
    <dataValidation allowBlank="1" showInputMessage="1" showErrorMessage="1" promptTitle="Vnesi oznako" prompt="Vnesi oznako Evropskega, mednarodnega ali Slovenskega TC, SC ali WG" sqref="B72:B74" xr:uid="{477D5982-C10D-4F39-AB04-570F6ABD1DC4}"/>
    <dataValidation allowBlank="1" showInputMessage="1" showErrorMessage="1" promptTitle="Vnesi ime " prompt="Vpiši ime in priimek strokovnjaka oziroma TS" sqref="A72:A74" xr:uid="{CDEE9E0D-E2A4-4266-8C00-AA48429B4131}"/>
    <dataValidation allowBlank="1" showInputMessage="1" showErrorMessage="1" promptTitle="Vnesi ime TDT" prompt="Vnesi celotno ime tujega TDT" sqref="C72:C74" xr:uid="{D7C243C3-53C4-49D3-BCE7-795AB10B04B1}"/>
  </dataValidations>
  <pageMargins left="0.25" right="0.25" top="0.25" bottom="0.25" header="0.5" footer="0.5"/>
  <pageSetup paperSize="9" orientation="landscape" r:id="rId1"/>
  <headerFooter alignWithMargins="0">
    <oddFooter>&amp;L&amp;C&amp;R</oddFooter>
  </headerFooter>
  <drawing r:id="rId2"/>
  <tableParts count="7">
    <tablePart r:id="rId3"/>
    <tablePart r:id="rId4"/>
    <tablePart r:id="rId5"/>
    <tablePart r:id="rId6"/>
    <tablePart r:id="rId7"/>
    <tablePart r:id="rId8"/>
    <tablePart r:id="rId9"/>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E8393-7015-4823-BF64-B12531A5DE26}">
  <sheetPr codeName="Sheet8">
    <outlinePr summaryBelow="0" summaryRight="0"/>
  </sheetPr>
  <dimension ref="A1:M77"/>
  <sheetViews>
    <sheetView showGridLines="0" zoomScaleNormal="100" workbookViewId="0">
      <pane ySplit="1" topLeftCell="A62" activePane="bottomLeft" state="frozenSplit"/>
      <selection activeCell="A31" sqref="A31"/>
      <selection pane="bottomLeft" activeCell="A2" sqref="A2:B2"/>
    </sheetView>
  </sheetViews>
  <sheetFormatPr defaultColWidth="9.140625" defaultRowHeight="12.75" x14ac:dyDescent="0.25"/>
  <cols>
    <col min="1" max="1" width="23.140625" style="3" customWidth="1"/>
    <col min="2" max="2" width="18.28515625" style="3" customWidth="1"/>
    <col min="3" max="3" width="38.7109375" style="3" customWidth="1"/>
    <col min="4" max="4" width="14.140625" style="3" bestFit="1" customWidth="1"/>
    <col min="5" max="5" width="43.7109375" style="3" customWidth="1"/>
    <col min="6" max="8" width="11.5703125" style="3" customWidth="1"/>
    <col min="9" max="9" width="3.5703125" style="3" customWidth="1"/>
    <col min="10" max="16384" width="9.140625" style="3"/>
  </cols>
  <sheetData>
    <row r="1" spans="1:13" ht="18.75" customHeight="1" x14ac:dyDescent="0.25">
      <c r="A1" s="1"/>
      <c r="B1" s="2"/>
      <c r="C1" s="306" t="s">
        <v>0</v>
      </c>
      <c r="D1" s="306"/>
      <c r="E1" s="306"/>
      <c r="F1" s="2"/>
      <c r="G1" s="1"/>
      <c r="H1" s="1"/>
    </row>
    <row r="2" spans="1:13" ht="13.5" customHeight="1" x14ac:dyDescent="0.25">
      <c r="A2" s="303" t="s">
        <v>1</v>
      </c>
      <c r="B2" s="303"/>
      <c r="C2" s="307" t="s">
        <v>236</v>
      </c>
      <c r="D2" s="307"/>
      <c r="E2" s="307"/>
      <c r="F2" s="1"/>
      <c r="G2" s="1"/>
      <c r="H2" s="1"/>
    </row>
    <row r="3" spans="1:13" x14ac:dyDescent="0.25">
      <c r="A3" s="303" t="s">
        <v>2</v>
      </c>
      <c r="B3" s="303"/>
      <c r="C3" s="71" t="s">
        <v>96</v>
      </c>
      <c r="D3" s="71"/>
      <c r="E3" s="71"/>
      <c r="F3" s="5"/>
      <c r="G3" s="1"/>
      <c r="H3" s="1"/>
    </row>
    <row r="4" spans="1:13" x14ac:dyDescent="0.25">
      <c r="A4" s="303" t="s">
        <v>3</v>
      </c>
      <c r="B4" s="303"/>
      <c r="C4" s="5" t="s">
        <v>237</v>
      </c>
      <c r="D4" s="5"/>
      <c r="E4" s="5"/>
      <c r="F4" s="5"/>
      <c r="G4" s="1"/>
      <c r="H4" s="1"/>
      <c r="J4" s="36"/>
      <c r="K4" s="10"/>
      <c r="L4" s="10"/>
      <c r="M4" s="10"/>
    </row>
    <row r="5" spans="1:13" x14ac:dyDescent="0.25">
      <c r="A5" s="303" t="s">
        <v>4</v>
      </c>
      <c r="B5" s="303"/>
      <c r="C5" s="6">
        <v>4</v>
      </c>
      <c r="D5" s="5"/>
      <c r="E5" s="5"/>
      <c r="F5" s="5"/>
      <c r="G5" s="1"/>
      <c r="H5" s="1"/>
      <c r="J5" s="36"/>
    </row>
    <row r="6" spans="1:13" x14ac:dyDescent="0.25">
      <c r="A6" s="303" t="s">
        <v>5</v>
      </c>
      <c r="B6" s="303"/>
      <c r="C6" s="6">
        <v>4</v>
      </c>
      <c r="D6" s="5"/>
      <c r="E6" s="5"/>
      <c r="F6" s="5"/>
      <c r="G6" s="1"/>
      <c r="H6" s="1"/>
    </row>
    <row r="7" spans="1:13" x14ac:dyDescent="0.25">
      <c r="A7" s="304" t="s">
        <v>62</v>
      </c>
      <c r="B7" s="304"/>
      <c r="C7" s="6"/>
      <c r="D7" s="5"/>
      <c r="E7" s="5"/>
      <c r="F7" s="5"/>
      <c r="G7" s="1"/>
      <c r="H7" s="1"/>
    </row>
    <row r="8" spans="1:13" x14ac:dyDescent="0.25">
      <c r="A8" s="304" t="s">
        <v>23</v>
      </c>
      <c r="B8" s="304"/>
      <c r="C8" s="6"/>
      <c r="D8" s="5"/>
      <c r="E8" s="5"/>
      <c r="F8" s="5"/>
      <c r="G8" s="1"/>
      <c r="H8" s="1"/>
    </row>
    <row r="9" spans="1:13" x14ac:dyDescent="0.25">
      <c r="A9" s="4"/>
      <c r="B9" s="4"/>
      <c r="C9" s="6"/>
      <c r="D9" s="5"/>
      <c r="E9" s="5"/>
      <c r="F9" s="5"/>
      <c r="G9" s="1"/>
      <c r="H9" s="1"/>
    </row>
    <row r="10" spans="1:13" x14ac:dyDescent="0.25">
      <c r="A10" s="305" t="s">
        <v>6</v>
      </c>
      <c r="B10" s="305"/>
      <c r="C10" s="305"/>
      <c r="D10" s="41"/>
      <c r="E10" s="41"/>
      <c r="F10" s="41"/>
      <c r="G10" s="1"/>
      <c r="H10" s="1"/>
    </row>
    <row r="11" spans="1:13" s="10" customFormat="1" ht="27.75" customHeight="1" x14ac:dyDescent="0.25">
      <c r="A11" s="7" t="s">
        <v>7</v>
      </c>
      <c r="B11" s="7"/>
      <c r="C11" s="301" t="s">
        <v>238</v>
      </c>
      <c r="D11" s="301"/>
      <c r="E11" s="301"/>
      <c r="F11" s="7"/>
      <c r="G11" s="9"/>
      <c r="H11" s="9"/>
    </row>
    <row r="12" spans="1:13" ht="12.75" customHeight="1" x14ac:dyDescent="0.25">
      <c r="A12" s="65" t="s">
        <v>8</v>
      </c>
      <c r="B12" s="24"/>
      <c r="C12" s="24"/>
      <c r="D12" s="24"/>
      <c r="E12" s="24"/>
      <c r="F12" s="24"/>
      <c r="G12" s="299"/>
      <c r="H12" s="299"/>
    </row>
    <row r="13" spans="1:13" s="10" customFormat="1" ht="24" x14ac:dyDescent="0.25">
      <c r="A13" s="79" t="s">
        <v>9</v>
      </c>
      <c r="B13" s="64" t="s">
        <v>63</v>
      </c>
      <c r="C13" s="79" t="s">
        <v>64</v>
      </c>
      <c r="D13" s="68" t="s">
        <v>10</v>
      </c>
      <c r="E13" s="83" t="s">
        <v>30</v>
      </c>
      <c r="F13" s="11"/>
    </row>
    <row r="14" spans="1:13" ht="24" x14ac:dyDescent="0.25">
      <c r="A14" s="80" t="s">
        <v>27</v>
      </c>
      <c r="B14" s="72" t="s">
        <v>240</v>
      </c>
      <c r="C14" s="62" t="s">
        <v>241</v>
      </c>
      <c r="D14" s="49" t="s">
        <v>242</v>
      </c>
      <c r="E14" s="84">
        <v>35751</v>
      </c>
      <c r="F14" s="12"/>
    </row>
    <row r="15" spans="1:13" x14ac:dyDescent="0.25">
      <c r="A15" s="80" t="s">
        <v>27</v>
      </c>
      <c r="B15" s="73" t="s">
        <v>243</v>
      </c>
      <c r="C15" s="62" t="s">
        <v>244</v>
      </c>
      <c r="D15" s="49" t="s">
        <v>39</v>
      </c>
      <c r="E15" s="84">
        <v>35751</v>
      </c>
      <c r="F15" s="12"/>
    </row>
    <row r="16" spans="1:13" x14ac:dyDescent="0.25">
      <c r="A16" s="80" t="s">
        <v>27</v>
      </c>
      <c r="B16" s="73" t="s">
        <v>245</v>
      </c>
      <c r="C16" s="62" t="s">
        <v>246</v>
      </c>
      <c r="D16" s="49" t="s">
        <v>39</v>
      </c>
      <c r="E16" s="84">
        <v>35751</v>
      </c>
      <c r="F16" s="14"/>
    </row>
    <row r="17" spans="1:9" x14ac:dyDescent="0.25">
      <c r="A17" s="81" t="s">
        <v>24</v>
      </c>
      <c r="B17" s="82">
        <f>SUBTOTAL(103,TabelaEDO1[Oznaka tujega TC, SC])</f>
        <v>3</v>
      </c>
      <c r="C17" s="52"/>
      <c r="D17" s="52"/>
      <c r="E17" s="85"/>
      <c r="F17" s="14"/>
    </row>
    <row r="18" spans="1:9" x14ac:dyDescent="0.25">
      <c r="A18" s="50"/>
      <c r="B18" s="51"/>
      <c r="C18" s="52"/>
      <c r="D18" s="52"/>
      <c r="E18" s="53"/>
      <c r="F18" s="24"/>
      <c r="G18" s="299"/>
      <c r="H18" s="299"/>
    </row>
    <row r="19" spans="1:9" s="10" customFormat="1" x14ac:dyDescent="0.25">
      <c r="A19" s="300" t="s">
        <v>58</v>
      </c>
      <c r="B19" s="300"/>
      <c r="C19" s="40"/>
      <c r="D19" s="40"/>
      <c r="E19" s="40"/>
      <c r="G19" s="15"/>
      <c r="H19" s="15"/>
      <c r="I19" s="15"/>
    </row>
    <row r="20" spans="1:9" x14ac:dyDescent="0.25">
      <c r="A20" s="302" t="s">
        <v>11</v>
      </c>
      <c r="B20" s="302"/>
      <c r="C20" s="7"/>
      <c r="D20" s="7"/>
      <c r="E20" s="7"/>
      <c r="F20" s="8"/>
      <c r="G20" s="17"/>
    </row>
    <row r="21" spans="1:9" x14ac:dyDescent="0.25">
      <c r="A21" s="39" t="s">
        <v>2701</v>
      </c>
      <c r="B21" s="39"/>
      <c r="C21" s="39"/>
      <c r="D21" s="39"/>
      <c r="E21" s="39"/>
      <c r="F21" s="8"/>
      <c r="G21" s="17"/>
    </row>
    <row r="22" spans="1:9" s="38" customFormat="1" x14ac:dyDescent="0.25">
      <c r="A22" s="42" t="s">
        <v>2690</v>
      </c>
      <c r="B22" s="42" t="s">
        <v>2691</v>
      </c>
      <c r="C22" s="42" t="s">
        <v>16</v>
      </c>
      <c r="D22" s="42" t="s">
        <v>57</v>
      </c>
      <c r="E22" s="42" t="s">
        <v>18</v>
      </c>
      <c r="F22" s="8"/>
      <c r="G22" s="35"/>
    </row>
    <row r="23" spans="1:9" ht="36" x14ac:dyDescent="0.25">
      <c r="A23" s="32" t="s">
        <v>247</v>
      </c>
      <c r="B23" s="32" t="s">
        <v>249</v>
      </c>
      <c r="C23" s="32" t="s">
        <v>258</v>
      </c>
      <c r="D23" s="5" t="s">
        <v>32</v>
      </c>
      <c r="E23" s="32" t="s">
        <v>265</v>
      </c>
      <c r="F23" s="8"/>
      <c r="G23" s="17"/>
    </row>
    <row r="24" spans="1:9" ht="36" x14ac:dyDescent="0.25">
      <c r="A24" s="32" t="s">
        <v>247</v>
      </c>
      <c r="B24" s="32" t="s">
        <v>250</v>
      </c>
      <c r="C24" s="32" t="s">
        <v>259</v>
      </c>
      <c r="D24" s="5" t="s">
        <v>32</v>
      </c>
      <c r="E24" s="32" t="s">
        <v>266</v>
      </c>
      <c r="F24" s="8"/>
      <c r="G24" s="17"/>
    </row>
    <row r="25" spans="1:9" ht="36" x14ac:dyDescent="0.25">
      <c r="A25" s="32" t="s">
        <v>247</v>
      </c>
      <c r="B25" s="32" t="s">
        <v>1226</v>
      </c>
      <c r="C25" s="32" t="s">
        <v>1241</v>
      </c>
      <c r="D25" s="5" t="s">
        <v>32</v>
      </c>
      <c r="E25" s="32" t="s">
        <v>1227</v>
      </c>
      <c r="F25" s="8"/>
      <c r="G25" s="17"/>
    </row>
    <row r="26" spans="1:9" ht="36" x14ac:dyDescent="0.25">
      <c r="A26" s="32" t="s">
        <v>247</v>
      </c>
      <c r="B26" s="32" t="s">
        <v>251</v>
      </c>
      <c r="C26" s="32" t="s">
        <v>260</v>
      </c>
      <c r="D26" s="5" t="s">
        <v>32</v>
      </c>
      <c r="E26" s="32" t="s">
        <v>267</v>
      </c>
      <c r="F26" s="8"/>
      <c r="G26" s="17"/>
    </row>
    <row r="27" spans="1:9" ht="36" x14ac:dyDescent="0.25">
      <c r="A27" s="32" t="s">
        <v>247</v>
      </c>
      <c r="B27" s="32" t="s">
        <v>252</v>
      </c>
      <c r="C27" s="32" t="s">
        <v>261</v>
      </c>
      <c r="D27" s="5" t="s">
        <v>32</v>
      </c>
      <c r="E27" s="32" t="s">
        <v>268</v>
      </c>
      <c r="F27" s="8"/>
      <c r="G27" s="17"/>
    </row>
    <row r="28" spans="1:9" s="10" customFormat="1" ht="36" x14ac:dyDescent="0.25">
      <c r="A28" s="32" t="s">
        <v>247</v>
      </c>
      <c r="B28" s="32" t="s">
        <v>253</v>
      </c>
      <c r="C28" s="32" t="s">
        <v>262</v>
      </c>
      <c r="D28" s="5" t="s">
        <v>32</v>
      </c>
      <c r="E28" s="32" t="s">
        <v>269</v>
      </c>
      <c r="F28" s="11"/>
      <c r="G28" s="11"/>
      <c r="H28" s="11"/>
    </row>
    <row r="29" spans="1:9" ht="36" x14ac:dyDescent="0.25">
      <c r="A29" s="32" t="s">
        <v>247</v>
      </c>
      <c r="B29" s="32" t="s">
        <v>1228</v>
      </c>
      <c r="C29" s="32" t="s">
        <v>1242</v>
      </c>
      <c r="D29" s="5" t="s">
        <v>32</v>
      </c>
      <c r="E29" s="32" t="s">
        <v>1229</v>
      </c>
      <c r="F29" s="4"/>
    </row>
    <row r="30" spans="1:9" ht="36" x14ac:dyDescent="0.25">
      <c r="A30" s="32" t="s">
        <v>247</v>
      </c>
      <c r="B30" s="32" t="s">
        <v>1230</v>
      </c>
      <c r="C30" s="32" t="s">
        <v>1243</v>
      </c>
      <c r="D30" s="5" t="s">
        <v>32</v>
      </c>
      <c r="E30" s="32" t="s">
        <v>1231</v>
      </c>
    </row>
    <row r="31" spans="1:9" ht="36" x14ac:dyDescent="0.25">
      <c r="A31" s="32" t="s">
        <v>247</v>
      </c>
      <c r="B31" s="32" t="s">
        <v>254</v>
      </c>
      <c r="C31" s="32" t="s">
        <v>263</v>
      </c>
      <c r="D31" s="5" t="s">
        <v>32</v>
      </c>
      <c r="E31" s="32" t="s">
        <v>270</v>
      </c>
    </row>
    <row r="32" spans="1:9" ht="36" x14ac:dyDescent="0.25">
      <c r="A32" s="32" t="s">
        <v>247</v>
      </c>
      <c r="B32" s="32" t="s">
        <v>257</v>
      </c>
      <c r="C32" s="32" t="s">
        <v>264</v>
      </c>
      <c r="D32" s="5" t="s">
        <v>32</v>
      </c>
      <c r="E32" s="32" t="s">
        <v>273</v>
      </c>
    </row>
    <row r="33" spans="1:8" ht="48" x14ac:dyDescent="0.25">
      <c r="A33" s="32" t="s">
        <v>247</v>
      </c>
      <c r="B33" s="32" t="s">
        <v>256</v>
      </c>
      <c r="C33" s="32" t="s">
        <v>1244</v>
      </c>
      <c r="D33" s="5" t="s">
        <v>45</v>
      </c>
      <c r="E33" s="32" t="s">
        <v>272</v>
      </c>
    </row>
    <row r="34" spans="1:8" ht="48" x14ac:dyDescent="0.25">
      <c r="A34" s="32" t="s">
        <v>247</v>
      </c>
      <c r="B34" s="32" t="s">
        <v>248</v>
      </c>
      <c r="C34" s="32" t="s">
        <v>1245</v>
      </c>
      <c r="D34" s="5" t="s">
        <v>139</v>
      </c>
      <c r="E34" s="32" t="s">
        <v>1232</v>
      </c>
    </row>
    <row r="35" spans="1:8" ht="48" x14ac:dyDescent="0.25">
      <c r="A35" s="32" t="s">
        <v>247</v>
      </c>
      <c r="B35" s="32" t="s">
        <v>255</v>
      </c>
      <c r="C35" s="32" t="s">
        <v>1246</v>
      </c>
      <c r="D35" s="5" t="s">
        <v>139</v>
      </c>
      <c r="E35" s="32" t="s">
        <v>271</v>
      </c>
    </row>
    <row r="36" spans="1:8" ht="36" x14ac:dyDescent="0.25">
      <c r="A36" s="32" t="s">
        <v>1225</v>
      </c>
      <c r="B36" s="32" t="s">
        <v>1233</v>
      </c>
      <c r="C36" s="32" t="s">
        <v>1247</v>
      </c>
      <c r="D36" s="5" t="s">
        <v>32</v>
      </c>
      <c r="E36" s="32" t="s">
        <v>1234</v>
      </c>
      <c r="F36" s="4"/>
    </row>
    <row r="37" spans="1:8" ht="36" x14ac:dyDescent="0.25">
      <c r="A37" s="32" t="s">
        <v>1225</v>
      </c>
      <c r="B37" s="32" t="s">
        <v>1235</v>
      </c>
      <c r="C37" s="32" t="s">
        <v>1248</v>
      </c>
      <c r="D37" s="5" t="s">
        <v>32</v>
      </c>
      <c r="E37" s="32" t="s">
        <v>1236</v>
      </c>
      <c r="F37" s="4"/>
    </row>
    <row r="38" spans="1:8" s="20" customFormat="1" ht="36" x14ac:dyDescent="0.25">
      <c r="A38" s="32" t="s">
        <v>1225</v>
      </c>
      <c r="B38" s="32" t="s">
        <v>1237</v>
      </c>
      <c r="C38" s="32" t="s">
        <v>1249</v>
      </c>
      <c r="D38" s="5" t="s">
        <v>32</v>
      </c>
      <c r="E38" s="32" t="s">
        <v>1238</v>
      </c>
      <c r="F38" s="21"/>
      <c r="G38" s="21"/>
      <c r="H38" s="21"/>
    </row>
    <row r="39" spans="1:8" s="20" customFormat="1" ht="36" x14ac:dyDescent="0.25">
      <c r="A39" s="32" t="s">
        <v>1225</v>
      </c>
      <c r="B39" s="32" t="s">
        <v>1239</v>
      </c>
      <c r="C39" s="32" t="s">
        <v>1250</v>
      </c>
      <c r="D39" s="5" t="s">
        <v>45</v>
      </c>
      <c r="E39" s="32" t="s">
        <v>1240</v>
      </c>
      <c r="F39" s="21"/>
      <c r="G39" s="21"/>
      <c r="H39" s="21"/>
    </row>
    <row r="40" spans="1:8" s="20" customFormat="1" ht="12" x14ac:dyDescent="0.25">
      <c r="A40" s="46" t="s">
        <v>24</v>
      </c>
      <c r="B40" s="46">
        <f>SUBTOTAL(103,TabelaEDO2.1[Številka projekta])</f>
        <v>17</v>
      </c>
      <c r="C40" s="27"/>
      <c r="D40" s="27"/>
      <c r="E40" s="43"/>
      <c r="F40" s="21"/>
      <c r="G40" s="21"/>
      <c r="H40" s="21"/>
    </row>
    <row r="41" spans="1:8" s="20" customFormat="1" ht="12" x14ac:dyDescent="0.25">
      <c r="A41" s="46"/>
      <c r="B41" s="43"/>
      <c r="C41" s="27"/>
      <c r="D41" s="27"/>
      <c r="E41" s="43"/>
      <c r="F41" s="21"/>
      <c r="G41" s="21"/>
      <c r="H41" s="21"/>
    </row>
    <row r="42" spans="1:8" s="20" customFormat="1" ht="13.5" thickBot="1" x14ac:dyDescent="0.3">
      <c r="A42" s="59" t="s">
        <v>15</v>
      </c>
      <c r="B42" s="59"/>
      <c r="C42" s="59"/>
      <c r="D42" s="10"/>
      <c r="E42" s="4"/>
      <c r="F42" s="21"/>
      <c r="G42" s="21"/>
      <c r="H42" s="21"/>
    </row>
    <row r="43" spans="1:8" s="20" customFormat="1" ht="13.5" thickBot="1" x14ac:dyDescent="0.3">
      <c r="A43" s="66" t="s">
        <v>16</v>
      </c>
      <c r="B43" s="67" t="s">
        <v>17</v>
      </c>
      <c r="C43" s="67" t="s">
        <v>18</v>
      </c>
      <c r="D43" s="94" t="s">
        <v>2694</v>
      </c>
      <c r="E43" s="3"/>
      <c r="F43" s="21"/>
      <c r="G43" s="21"/>
      <c r="H43" s="21"/>
    </row>
    <row r="44" spans="1:8" s="20" customFormat="1" x14ac:dyDescent="0.25">
      <c r="A44" s="45"/>
      <c r="B44" s="42"/>
      <c r="C44" s="32"/>
      <c r="D44" s="87"/>
      <c r="E44" s="3"/>
      <c r="F44" s="21"/>
      <c r="G44" s="21"/>
      <c r="H44" s="21"/>
    </row>
    <row r="45" spans="1:8" x14ac:dyDescent="0.25">
      <c r="A45" s="45"/>
      <c r="B45" s="42"/>
      <c r="C45" s="32"/>
      <c r="D45" s="87"/>
      <c r="F45" s="22"/>
      <c r="G45" s="23"/>
      <c r="H45" s="23"/>
    </row>
    <row r="46" spans="1:8" x14ac:dyDescent="0.25">
      <c r="A46" s="45"/>
      <c r="B46" s="42"/>
      <c r="C46" s="32"/>
      <c r="D46" s="87"/>
      <c r="F46" s="22"/>
      <c r="G46" s="23"/>
      <c r="H46" s="23"/>
    </row>
    <row r="47" spans="1:8" x14ac:dyDescent="0.25">
      <c r="A47" s="33" t="s">
        <v>24</v>
      </c>
      <c r="B47" s="44">
        <f>SUBTOTAL(109,TabelaEDO2.2[Strani])</f>
        <v>0</v>
      </c>
      <c r="C47" s="44">
        <f>SUBTOTAL(103,TabelaEDO2.2[Naslov])</f>
        <v>0</v>
      </c>
      <c r="D47" s="86"/>
      <c r="F47" s="22"/>
      <c r="G47" s="23"/>
      <c r="H47" s="23"/>
    </row>
    <row r="48" spans="1:8" x14ac:dyDescent="0.25">
      <c r="A48" s="4"/>
      <c r="B48" s="4"/>
      <c r="C48" s="18"/>
      <c r="D48" s="4"/>
      <c r="E48" s="4"/>
      <c r="F48" s="22"/>
      <c r="G48" s="23"/>
      <c r="H48" s="23"/>
    </row>
    <row r="49" spans="1:8" ht="13.5" thickBot="1" x14ac:dyDescent="0.3">
      <c r="A49" s="59" t="s">
        <v>19</v>
      </c>
      <c r="B49" s="59"/>
      <c r="C49" s="59"/>
      <c r="D49" s="21"/>
      <c r="E49" s="21"/>
      <c r="F49" s="22"/>
      <c r="G49" s="23"/>
      <c r="H49" s="23"/>
    </row>
    <row r="50" spans="1:8" ht="13.5" thickBot="1" x14ac:dyDescent="0.3">
      <c r="A50" s="69" t="s">
        <v>16</v>
      </c>
      <c r="B50" s="70" t="s">
        <v>17</v>
      </c>
      <c r="C50" s="70" t="s">
        <v>18</v>
      </c>
      <c r="D50" s="95" t="s">
        <v>2694</v>
      </c>
      <c r="E50" s="21"/>
      <c r="F50" s="22"/>
      <c r="G50" s="23"/>
      <c r="H50" s="23"/>
    </row>
    <row r="51" spans="1:8" x14ac:dyDescent="0.25">
      <c r="A51" s="5"/>
      <c r="B51" s="37"/>
      <c r="C51" s="8"/>
      <c r="D51" s="90"/>
      <c r="E51" s="21"/>
      <c r="F51" s="22"/>
      <c r="G51" s="23"/>
      <c r="H51" s="23"/>
    </row>
    <row r="52" spans="1:8" x14ac:dyDescent="0.25">
      <c r="A52" s="5"/>
      <c r="B52" s="37"/>
      <c r="C52" s="8"/>
      <c r="D52" s="90"/>
      <c r="E52" s="21"/>
      <c r="F52" s="22"/>
      <c r="G52" s="23"/>
      <c r="H52" s="23"/>
    </row>
    <row r="53" spans="1:8" x14ac:dyDescent="0.25">
      <c r="A53" s="5"/>
      <c r="B53" s="37"/>
      <c r="C53" s="8"/>
      <c r="D53" s="90"/>
      <c r="E53" s="21"/>
      <c r="F53" s="5"/>
    </row>
    <row r="54" spans="1:8" x14ac:dyDescent="0.2">
      <c r="A54" s="25" t="s">
        <v>24</v>
      </c>
      <c r="B54" s="43">
        <f>SUBTOTAL(109,TabelaEDO2.3[Strani])</f>
        <v>0</v>
      </c>
      <c r="C54" s="43">
        <f>SUBTOTAL(103,TabelaEDO2.3[Naslov])</f>
        <v>0</v>
      </c>
      <c r="D54" s="89"/>
      <c r="E54" s="21"/>
      <c r="F54" s="16"/>
    </row>
    <row r="55" spans="1:8" x14ac:dyDescent="0.25">
      <c r="A55" s="19"/>
      <c r="B55" s="20"/>
      <c r="C55" s="19"/>
      <c r="D55" s="21"/>
      <c r="E55" s="21"/>
      <c r="F55" s="16"/>
    </row>
    <row r="56" spans="1:8" x14ac:dyDescent="0.25">
      <c r="A56" s="10" t="s">
        <v>59</v>
      </c>
      <c r="B56" s="20"/>
      <c r="C56" s="19"/>
      <c r="D56" s="21"/>
      <c r="E56" s="21"/>
      <c r="F56" s="16"/>
    </row>
    <row r="57" spans="1:8" ht="13.5" thickBot="1" x14ac:dyDescent="0.3">
      <c r="A57" s="59" t="s">
        <v>60</v>
      </c>
      <c r="B57" s="59"/>
      <c r="C57" s="59"/>
      <c r="D57" s="22"/>
      <c r="E57" s="22"/>
      <c r="F57" s="16"/>
    </row>
    <row r="58" spans="1:8" ht="13.5" thickBot="1" x14ac:dyDescent="0.3">
      <c r="A58" s="66" t="s">
        <v>16</v>
      </c>
      <c r="B58" s="67" t="s">
        <v>17</v>
      </c>
      <c r="C58" s="67" t="s">
        <v>18</v>
      </c>
      <c r="D58" s="94" t="s">
        <v>2694</v>
      </c>
      <c r="E58" s="22"/>
      <c r="F58" s="16"/>
    </row>
    <row r="59" spans="1:8" x14ac:dyDescent="0.25">
      <c r="A59" s="45"/>
      <c r="B59" s="42"/>
      <c r="C59" s="32"/>
      <c r="D59" s="90"/>
      <c r="E59" s="22"/>
      <c r="F59" s="16"/>
    </row>
    <row r="60" spans="1:8" x14ac:dyDescent="0.25">
      <c r="A60" s="45"/>
      <c r="B60" s="42"/>
      <c r="C60" s="32"/>
      <c r="D60" s="90"/>
      <c r="E60" s="22"/>
    </row>
    <row r="61" spans="1:8" x14ac:dyDescent="0.25">
      <c r="A61" s="45"/>
      <c r="B61" s="42"/>
      <c r="C61" s="32"/>
      <c r="D61" s="90"/>
      <c r="E61" s="22"/>
    </row>
    <row r="62" spans="1:8" x14ac:dyDescent="0.2">
      <c r="A62" s="25" t="s">
        <v>24</v>
      </c>
      <c r="B62" s="43">
        <f>SUBTOTAL(109,TabelaEDO3.1[Strani])</f>
        <v>0</v>
      </c>
      <c r="C62" s="43">
        <f>SUBTOTAL(103,TabelaEDO3.1[Naslov])</f>
        <v>0</v>
      </c>
      <c r="D62" s="89"/>
      <c r="E62" s="22"/>
    </row>
    <row r="63" spans="1:8" x14ac:dyDescent="0.25">
      <c r="A63" s="25"/>
      <c r="B63" s="25"/>
      <c r="C63" s="26"/>
      <c r="D63" s="22"/>
      <c r="E63" s="22"/>
    </row>
    <row r="64" spans="1:8" ht="13.5" thickBot="1" x14ac:dyDescent="0.3">
      <c r="A64" s="58" t="s">
        <v>324</v>
      </c>
      <c r="B64" s="58"/>
      <c r="C64" s="58"/>
      <c r="D64" s="58"/>
      <c r="E64" s="5"/>
    </row>
    <row r="65" spans="1:6" ht="13.5" thickBot="1" x14ac:dyDescent="0.3">
      <c r="A65" s="66" t="s">
        <v>16</v>
      </c>
      <c r="B65" s="67" t="s">
        <v>17</v>
      </c>
      <c r="C65" s="67" t="s">
        <v>18</v>
      </c>
      <c r="D65" s="94" t="s">
        <v>2694</v>
      </c>
      <c r="E65" s="16"/>
    </row>
    <row r="66" spans="1:6" x14ac:dyDescent="0.25">
      <c r="A66" s="45"/>
      <c r="B66" s="42"/>
      <c r="C66" s="32"/>
      <c r="D66" s="90"/>
      <c r="E66" s="16"/>
    </row>
    <row r="67" spans="1:6" x14ac:dyDescent="0.25">
      <c r="A67" s="45"/>
      <c r="B67" s="42"/>
      <c r="C67" s="32"/>
      <c r="D67" s="90"/>
      <c r="F67" s="5"/>
    </row>
    <row r="68" spans="1:6" x14ac:dyDescent="0.25">
      <c r="A68" s="45"/>
      <c r="B68" s="42"/>
      <c r="C68" s="32"/>
      <c r="D68" s="90"/>
    </row>
    <row r="69" spans="1:6" x14ac:dyDescent="0.2">
      <c r="A69" s="25" t="s">
        <v>24</v>
      </c>
      <c r="B69" s="43">
        <f>SUBTOTAL(109,TabelaEDO3.2[Strani])</f>
        <v>0</v>
      </c>
      <c r="C69" s="43">
        <f>SUBTOTAL(103,TabelaEDO3.2[Naslov])</f>
        <v>0</v>
      </c>
      <c r="D69" s="89"/>
    </row>
    <row r="70" spans="1:6" x14ac:dyDescent="0.25">
      <c r="A70" s="4"/>
      <c r="B70" s="4"/>
      <c r="C70" s="8"/>
      <c r="D70" s="5"/>
      <c r="E70" s="5"/>
    </row>
    <row r="71" spans="1:6" ht="13.5" thickBot="1" x14ac:dyDescent="0.3">
      <c r="A71" s="60" t="s">
        <v>215</v>
      </c>
      <c r="B71" s="60"/>
      <c r="C71" s="60"/>
      <c r="D71" s="60"/>
      <c r="E71" s="60"/>
    </row>
    <row r="72" spans="1:6" ht="13.5" thickBot="1" x14ac:dyDescent="0.3">
      <c r="A72" s="67" t="s">
        <v>22</v>
      </c>
      <c r="B72" s="67" t="s">
        <v>65</v>
      </c>
      <c r="C72" s="66" t="s">
        <v>2797</v>
      </c>
      <c r="D72" s="93" t="s">
        <v>2694</v>
      </c>
    </row>
    <row r="73" spans="1:6" x14ac:dyDescent="0.25">
      <c r="A73" s="45"/>
      <c r="B73" s="32"/>
      <c r="C73" s="42"/>
      <c r="D73" s="90"/>
    </row>
    <row r="74" spans="1:6" x14ac:dyDescent="0.25">
      <c r="A74" s="45"/>
      <c r="B74" s="32"/>
      <c r="C74" s="42"/>
      <c r="D74" s="90"/>
    </row>
    <row r="75" spans="1:6" x14ac:dyDescent="0.25">
      <c r="A75" s="45"/>
      <c r="B75" s="32"/>
      <c r="C75" s="42"/>
      <c r="D75" s="90"/>
    </row>
    <row r="76" spans="1:6" x14ac:dyDescent="0.2">
      <c r="A76" s="30" t="s">
        <v>24</v>
      </c>
      <c r="B76" s="30">
        <f>SUBTOTAL(103,TabelaEDO4[TDT])</f>
        <v>0</v>
      </c>
      <c r="C76" s="30"/>
      <c r="D76" s="92"/>
    </row>
    <row r="77" spans="1:6" x14ac:dyDescent="0.25">
      <c r="A77" s="25"/>
      <c r="B77" s="27"/>
      <c r="C77" s="28"/>
      <c r="D77" s="29"/>
    </row>
  </sheetData>
  <mergeCells count="15">
    <mergeCell ref="G12:H12"/>
    <mergeCell ref="G18:H18"/>
    <mergeCell ref="A19:B19"/>
    <mergeCell ref="A20:B20"/>
    <mergeCell ref="A5:B5"/>
    <mergeCell ref="A6:B6"/>
    <mergeCell ref="A7:B7"/>
    <mergeCell ref="A8:B8"/>
    <mergeCell ref="A10:C10"/>
    <mergeCell ref="A4:B4"/>
    <mergeCell ref="C11:E11"/>
    <mergeCell ref="C1:E1"/>
    <mergeCell ref="A2:B2"/>
    <mergeCell ref="C2:E2"/>
    <mergeCell ref="A3:B3"/>
  </mergeCells>
  <dataValidations count="7">
    <dataValidation type="list" allowBlank="1" showInputMessage="1" promptTitle="Izberi iz seznama" prompt="Iz spodnjega seznama izberi tujo organizacijo kateri pripada TDT" sqref="A14:A16" xr:uid="{E10CB49E-0DDB-48CB-813F-B0C5578AF498}">
      <formula1>Organizacije</formula1>
    </dataValidation>
    <dataValidation type="list" allowBlank="1" showInputMessage="1" showErrorMessage="1" promptTitle="Izberi iz seznama" prompt="Izberi trenutni status članstva znortaj tujega TDT" sqref="D14:D16" xr:uid="{60532BA7-B094-4AF3-89B2-1CF59DD7E890}">
      <formula1>Status</formula1>
    </dataValidation>
    <dataValidation allowBlank="1" showInputMessage="1" promptTitle="Vnesi datum" prompt="Vnesi datum zadnje spremembe statusa članstva TDT" sqref="E14:E16" xr:uid="{F7C9E75E-E86F-4691-9750-A39F71DA8B02}"/>
    <dataValidation allowBlank="1" showInputMessage="1" showErrorMessage="1" promptTitle="Vnesi naslov tujega TDT" prompt="Vnesi originalni naslov tujega TDT" sqref="C14:C16" xr:uid="{0F649189-D9BE-4B9D-871F-C3A9040D00CF}"/>
    <dataValidation allowBlank="1" showInputMessage="1" showErrorMessage="1" promptTitle="Vnesi oznako" prompt="Vnesi oznako Evropskega, mednarodnega ali Slovenskega TC, SC ali WG" sqref="B73:B75" xr:uid="{EBB6254D-FE9C-4083-B0AE-D121E99DBC51}"/>
    <dataValidation allowBlank="1" showInputMessage="1" showErrorMessage="1" promptTitle="Vnesi ime " prompt="Vpiši ime in priimek strokovnjaka oziroma TS" sqref="A73:A75" xr:uid="{34D650C6-A6A9-4158-9AB1-B308DDA3D6CA}"/>
    <dataValidation allowBlank="1" showInputMessage="1" showErrorMessage="1" promptTitle="Vnesi ime TDT" prompt="Vnesi celotno ime tujega TDT" sqref="C73:C75" xr:uid="{E67BC088-74FC-4A10-98BE-134C9CD70E20}"/>
  </dataValidations>
  <pageMargins left="0.25" right="0.25" top="0.25" bottom="0.25" header="0.5" footer="0.5"/>
  <pageSetup paperSize="9" orientation="landscape" r:id="rId1"/>
  <headerFooter alignWithMargins="0">
    <oddFooter>&amp;L&amp;C&amp;R</oddFooter>
  </headerFooter>
  <drawing r:id="rId2"/>
  <tableParts count="7">
    <tablePart r:id="rId3"/>
    <tablePart r:id="rId4"/>
    <tablePart r:id="rId5"/>
    <tablePart r:id="rId6"/>
    <tablePart r:id="rId7"/>
    <tablePart r:id="rId8"/>
    <tablePart r:id="rId9"/>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254E5-2594-48FF-B174-EFA6F53586EF}">
  <sheetPr codeName="Sheet1">
    <outlinePr summaryBelow="0" summaryRight="0"/>
  </sheetPr>
  <dimension ref="A1:M101"/>
  <sheetViews>
    <sheetView showGridLines="0" zoomScaleNormal="100" workbookViewId="0">
      <pane ySplit="1" topLeftCell="A77" activePane="bottomLeft" state="frozenSplit"/>
      <selection activeCell="A31" sqref="A31"/>
      <selection pane="bottomLeft" activeCell="C6" sqref="C6"/>
    </sheetView>
  </sheetViews>
  <sheetFormatPr defaultColWidth="9.140625" defaultRowHeight="12.75" x14ac:dyDescent="0.25"/>
  <cols>
    <col min="1" max="1" width="23.140625" style="3" customWidth="1"/>
    <col min="2" max="2" width="18.28515625" style="3" customWidth="1"/>
    <col min="3" max="3" width="38.7109375" style="3" customWidth="1"/>
    <col min="4" max="4" width="14.140625" style="3" bestFit="1" customWidth="1"/>
    <col min="5" max="5" width="43.7109375" style="3" customWidth="1"/>
    <col min="6" max="8" width="11.5703125" style="3" customWidth="1"/>
    <col min="9" max="9" width="3.5703125" style="3" customWidth="1"/>
    <col min="10" max="16384" width="9.140625" style="3"/>
  </cols>
  <sheetData>
    <row r="1" spans="1:13" ht="18.75" customHeight="1" x14ac:dyDescent="0.25">
      <c r="A1" s="1"/>
      <c r="B1" s="2"/>
      <c r="C1" s="306" t="s">
        <v>0</v>
      </c>
      <c r="D1" s="306"/>
      <c r="E1" s="306"/>
      <c r="F1" s="2"/>
      <c r="G1" s="1"/>
      <c r="H1" s="1"/>
    </row>
    <row r="2" spans="1:13" ht="13.5" customHeight="1" x14ac:dyDescent="0.25">
      <c r="A2" s="303" t="s">
        <v>1</v>
      </c>
      <c r="B2" s="303"/>
      <c r="C2" s="307" t="s">
        <v>274</v>
      </c>
      <c r="D2" s="307"/>
      <c r="E2" s="307"/>
      <c r="F2" s="1"/>
      <c r="G2" s="1"/>
      <c r="H2" s="1"/>
    </row>
    <row r="3" spans="1:13" x14ac:dyDescent="0.25">
      <c r="A3" s="303" t="s">
        <v>2</v>
      </c>
      <c r="B3" s="303"/>
      <c r="C3" s="5" t="s">
        <v>61</v>
      </c>
      <c r="D3" s="5"/>
      <c r="E3" s="5"/>
      <c r="F3" s="5"/>
      <c r="G3" s="1"/>
      <c r="H3" s="1"/>
    </row>
    <row r="4" spans="1:13" x14ac:dyDescent="0.25">
      <c r="A4" s="303" t="s">
        <v>3</v>
      </c>
      <c r="B4" s="303"/>
      <c r="C4" s="5" t="s">
        <v>275</v>
      </c>
      <c r="D4" s="5"/>
      <c r="E4" s="5"/>
      <c r="F4" s="5"/>
      <c r="G4" s="1"/>
      <c r="H4" s="1"/>
      <c r="J4" s="36"/>
      <c r="K4" s="10"/>
      <c r="L4" s="10"/>
      <c r="M4" s="10"/>
    </row>
    <row r="5" spans="1:13" x14ac:dyDescent="0.25">
      <c r="A5" s="303" t="s">
        <v>4</v>
      </c>
      <c r="B5" s="303"/>
      <c r="C5" s="6">
        <v>13</v>
      </c>
      <c r="D5" s="5"/>
      <c r="E5" s="5"/>
      <c r="F5" s="5"/>
      <c r="G5" s="1"/>
      <c r="H5" s="1"/>
      <c r="J5" s="36"/>
    </row>
    <row r="6" spans="1:13" x14ac:dyDescent="0.25">
      <c r="A6" s="303" t="s">
        <v>5</v>
      </c>
      <c r="B6" s="303"/>
      <c r="C6" s="6">
        <v>16</v>
      </c>
      <c r="D6" s="5"/>
      <c r="E6" s="5"/>
      <c r="F6" s="5"/>
      <c r="G6" s="1"/>
      <c r="H6" s="1"/>
    </row>
    <row r="7" spans="1:13" x14ac:dyDescent="0.25">
      <c r="A7" s="304" t="s">
        <v>62</v>
      </c>
      <c r="B7" s="304"/>
      <c r="C7" s="6"/>
      <c r="D7" s="5"/>
      <c r="E7" s="5"/>
      <c r="F7" s="5"/>
      <c r="G7" s="1"/>
      <c r="H7" s="1"/>
    </row>
    <row r="8" spans="1:13" x14ac:dyDescent="0.25">
      <c r="A8" s="304" t="s">
        <v>23</v>
      </c>
      <c r="B8" s="304"/>
      <c r="C8" s="6">
        <v>3</v>
      </c>
      <c r="D8" s="5"/>
      <c r="E8" s="5"/>
      <c r="F8" s="5"/>
      <c r="G8" s="1"/>
      <c r="H8" s="1"/>
    </row>
    <row r="9" spans="1:13" x14ac:dyDescent="0.25">
      <c r="A9" s="4"/>
      <c r="B9" s="4"/>
      <c r="C9" s="6"/>
      <c r="D9" s="5"/>
      <c r="E9" s="5"/>
      <c r="F9" s="5"/>
      <c r="G9" s="1"/>
      <c r="H9" s="1"/>
    </row>
    <row r="10" spans="1:13" x14ac:dyDescent="0.25">
      <c r="A10" s="305" t="s">
        <v>6</v>
      </c>
      <c r="B10" s="305"/>
      <c r="C10" s="305"/>
      <c r="D10" s="41"/>
      <c r="E10" s="41"/>
      <c r="F10" s="41"/>
      <c r="G10" s="1"/>
      <c r="H10" s="1"/>
    </row>
    <row r="11" spans="1:13" s="10" customFormat="1" ht="37.5" customHeight="1" x14ac:dyDescent="0.25">
      <c r="A11" s="7" t="s">
        <v>7</v>
      </c>
      <c r="B11" s="7"/>
      <c r="C11" s="301" t="s">
        <v>276</v>
      </c>
      <c r="D11" s="301"/>
      <c r="E11" s="301"/>
      <c r="F11" s="7"/>
      <c r="G11" s="9"/>
      <c r="H11" s="9"/>
    </row>
    <row r="12" spans="1:13" ht="12.75" customHeight="1" x14ac:dyDescent="0.25">
      <c r="A12" s="65" t="s">
        <v>8</v>
      </c>
      <c r="B12" s="24"/>
      <c r="C12" s="24"/>
      <c r="D12" s="24"/>
      <c r="E12" s="65"/>
      <c r="F12" s="24"/>
      <c r="G12" s="299"/>
      <c r="H12" s="299"/>
    </row>
    <row r="13" spans="1:13" s="10" customFormat="1" ht="24" x14ac:dyDescent="0.25">
      <c r="A13" s="96" t="s">
        <v>9</v>
      </c>
      <c r="B13" s="47" t="s">
        <v>63</v>
      </c>
      <c r="C13" s="96" t="s">
        <v>64</v>
      </c>
      <c r="D13" s="48" t="s">
        <v>10</v>
      </c>
      <c r="E13" s="97" t="s">
        <v>30</v>
      </c>
      <c r="F13" s="11"/>
    </row>
    <row r="14" spans="1:13" ht="24" x14ac:dyDescent="0.25">
      <c r="A14" s="80" t="s">
        <v>27</v>
      </c>
      <c r="B14" s="72" t="s">
        <v>277</v>
      </c>
      <c r="C14" s="62" t="s">
        <v>278</v>
      </c>
      <c r="D14" s="49" t="s">
        <v>39</v>
      </c>
      <c r="E14" s="84">
        <v>36733</v>
      </c>
      <c r="F14" s="12"/>
    </row>
    <row r="15" spans="1:13" x14ac:dyDescent="0.25">
      <c r="A15" s="80" t="s">
        <v>26</v>
      </c>
      <c r="B15" s="73" t="s">
        <v>279</v>
      </c>
      <c r="C15" s="62" t="s">
        <v>280</v>
      </c>
      <c r="D15" s="49" t="s">
        <v>39</v>
      </c>
      <c r="E15" s="84">
        <v>38264</v>
      </c>
      <c r="F15" s="12"/>
    </row>
    <row r="16" spans="1:13" ht="24" x14ac:dyDescent="0.25">
      <c r="A16" s="80" t="s">
        <v>26</v>
      </c>
      <c r="B16" s="73" t="s">
        <v>281</v>
      </c>
      <c r="C16" s="62" t="s">
        <v>282</v>
      </c>
      <c r="D16" s="49" t="s">
        <v>39</v>
      </c>
      <c r="E16" s="84">
        <v>39267</v>
      </c>
      <c r="F16" s="14"/>
    </row>
    <row r="17" spans="1:9" ht="24" x14ac:dyDescent="0.25">
      <c r="A17" s="80" t="s">
        <v>26</v>
      </c>
      <c r="B17" s="77" t="s">
        <v>283</v>
      </c>
      <c r="C17" s="62" t="s">
        <v>284</v>
      </c>
      <c r="D17" s="49" t="s">
        <v>39</v>
      </c>
      <c r="E17" s="84">
        <v>39267</v>
      </c>
      <c r="F17" s="14"/>
    </row>
    <row r="18" spans="1:9" x14ac:dyDescent="0.25">
      <c r="A18" s="81" t="s">
        <v>24</v>
      </c>
      <c r="B18" s="82">
        <f>SUBTOTAL(103,TabelaELI1[Oznaka tujega TC, SC])</f>
        <v>4</v>
      </c>
      <c r="C18" s="52"/>
      <c r="D18" s="52"/>
      <c r="E18" s="85"/>
      <c r="F18" s="24"/>
      <c r="G18" s="299"/>
      <c r="H18" s="299"/>
    </row>
    <row r="19" spans="1:9" x14ac:dyDescent="0.25">
      <c r="A19" s="50"/>
      <c r="B19" s="51"/>
      <c r="C19" s="52"/>
      <c r="D19" s="52"/>
      <c r="E19" s="53"/>
      <c r="F19" s="24"/>
      <c r="G19" s="35"/>
      <c r="H19" s="35"/>
    </row>
    <row r="20" spans="1:9" s="10" customFormat="1" x14ac:dyDescent="0.25">
      <c r="A20" s="300" t="s">
        <v>58</v>
      </c>
      <c r="B20" s="300"/>
      <c r="C20" s="40"/>
      <c r="D20" s="40"/>
      <c r="E20" s="40"/>
      <c r="G20" s="15"/>
      <c r="H20" s="15"/>
      <c r="I20" s="15"/>
    </row>
    <row r="21" spans="1:9" x14ac:dyDescent="0.25">
      <c r="A21" s="302" t="s">
        <v>11</v>
      </c>
      <c r="B21" s="302"/>
      <c r="C21" s="7"/>
      <c r="D21" s="7"/>
      <c r="E21" s="7"/>
      <c r="F21" s="8"/>
      <c r="G21" s="17"/>
    </row>
    <row r="22" spans="1:9" x14ac:dyDescent="0.25">
      <c r="A22" s="61" t="s">
        <v>3389</v>
      </c>
      <c r="B22" s="39"/>
      <c r="C22" s="39"/>
      <c r="D22" s="39"/>
      <c r="E22" s="39"/>
      <c r="F22" s="8"/>
      <c r="G22" s="17"/>
    </row>
    <row r="23" spans="1:9" s="38" customFormat="1" x14ac:dyDescent="0.25">
      <c r="A23" s="42" t="s">
        <v>2690</v>
      </c>
      <c r="B23" s="42" t="s">
        <v>2691</v>
      </c>
      <c r="C23" s="42" t="s">
        <v>16</v>
      </c>
      <c r="D23" s="42" t="s">
        <v>57</v>
      </c>
      <c r="E23" s="42" t="s">
        <v>18</v>
      </c>
      <c r="F23" s="8"/>
      <c r="G23" s="35"/>
    </row>
    <row r="24" spans="1:9" ht="36" x14ac:dyDescent="0.25">
      <c r="A24" s="32" t="s">
        <v>3310</v>
      </c>
      <c r="B24" s="42" t="s">
        <v>3340</v>
      </c>
      <c r="C24" s="32" t="s">
        <v>3341</v>
      </c>
      <c r="D24" s="32" t="s">
        <v>32</v>
      </c>
      <c r="E24" s="32" t="s">
        <v>286</v>
      </c>
      <c r="F24" s="8"/>
      <c r="G24" s="17"/>
    </row>
    <row r="25" spans="1:9" ht="36" x14ac:dyDescent="0.25">
      <c r="A25" s="32" t="s">
        <v>3310</v>
      </c>
      <c r="B25" s="42" t="s">
        <v>3342</v>
      </c>
      <c r="C25" s="32" t="s">
        <v>3343</v>
      </c>
      <c r="D25" s="32" t="s">
        <v>32</v>
      </c>
      <c r="E25" s="32" t="s">
        <v>300</v>
      </c>
      <c r="F25" s="8"/>
      <c r="G25" s="17"/>
    </row>
    <row r="26" spans="1:9" ht="36" x14ac:dyDescent="0.25">
      <c r="A26" s="32" t="s">
        <v>3310</v>
      </c>
      <c r="B26" s="42" t="s">
        <v>3344</v>
      </c>
      <c r="C26" s="32" t="s">
        <v>3345</v>
      </c>
      <c r="D26" s="32" t="s">
        <v>32</v>
      </c>
      <c r="E26" s="32" t="s">
        <v>294</v>
      </c>
      <c r="F26" s="8"/>
      <c r="G26" s="17"/>
    </row>
    <row r="27" spans="1:9" ht="60" x14ac:dyDescent="0.25">
      <c r="A27" s="32" t="s">
        <v>3310</v>
      </c>
      <c r="B27" s="42" t="s">
        <v>3346</v>
      </c>
      <c r="C27" s="32" t="s">
        <v>3347</v>
      </c>
      <c r="D27" s="32" t="s">
        <v>32</v>
      </c>
      <c r="E27" s="32" t="s">
        <v>298</v>
      </c>
      <c r="F27" s="8"/>
      <c r="G27" s="17"/>
    </row>
    <row r="28" spans="1:9" ht="36" x14ac:dyDescent="0.25">
      <c r="A28" s="32" t="s">
        <v>3310</v>
      </c>
      <c r="B28" s="42" t="s">
        <v>3350</v>
      </c>
      <c r="C28" s="32" t="s">
        <v>3351</v>
      </c>
      <c r="D28" s="32" t="s">
        <v>32</v>
      </c>
      <c r="E28" s="32" t="s">
        <v>285</v>
      </c>
      <c r="F28" s="8"/>
      <c r="G28" s="17"/>
    </row>
    <row r="29" spans="1:9" s="10" customFormat="1" ht="36" x14ac:dyDescent="0.25">
      <c r="A29" s="32" t="s">
        <v>3310</v>
      </c>
      <c r="B29" s="42" t="s">
        <v>3352</v>
      </c>
      <c r="C29" s="32" t="s">
        <v>3353</v>
      </c>
      <c r="D29" s="32" t="s">
        <v>32</v>
      </c>
      <c r="E29" s="32" t="s">
        <v>297</v>
      </c>
      <c r="F29" s="11"/>
      <c r="G29" s="11"/>
      <c r="H29" s="11"/>
    </row>
    <row r="30" spans="1:9" ht="48" x14ac:dyDescent="0.25">
      <c r="A30" s="32" t="s">
        <v>3310</v>
      </c>
      <c r="B30" s="42" t="s">
        <v>3354</v>
      </c>
      <c r="C30" s="32" t="s">
        <v>3355</v>
      </c>
      <c r="D30" s="32" t="s">
        <v>32</v>
      </c>
      <c r="E30" s="32" t="s">
        <v>296</v>
      </c>
      <c r="F30" s="4"/>
    </row>
    <row r="31" spans="1:9" ht="36" x14ac:dyDescent="0.25">
      <c r="A31" s="32" t="s">
        <v>3310</v>
      </c>
      <c r="B31" s="42" t="s">
        <v>3356</v>
      </c>
      <c r="C31" s="32" t="s">
        <v>3357</v>
      </c>
      <c r="D31" s="32" t="s">
        <v>32</v>
      </c>
      <c r="E31" s="32" t="s">
        <v>302</v>
      </c>
    </row>
    <row r="32" spans="1:9" ht="36" x14ac:dyDescent="0.25">
      <c r="A32" s="32" t="s">
        <v>3310</v>
      </c>
      <c r="B32" s="42" t="s">
        <v>3358</v>
      </c>
      <c r="C32" s="32" t="s">
        <v>3359</v>
      </c>
      <c r="D32" s="32" t="s">
        <v>32</v>
      </c>
      <c r="E32" s="32" t="s">
        <v>289</v>
      </c>
    </row>
    <row r="33" spans="1:8" ht="48" x14ac:dyDescent="0.25">
      <c r="A33" s="32" t="s">
        <v>3310</v>
      </c>
      <c r="B33" s="42" t="s">
        <v>3362</v>
      </c>
      <c r="C33" s="32" t="s">
        <v>3363</v>
      </c>
      <c r="D33" s="32" t="s">
        <v>32</v>
      </c>
      <c r="E33" s="32" t="s">
        <v>3364</v>
      </c>
    </row>
    <row r="34" spans="1:8" ht="36" x14ac:dyDescent="0.25">
      <c r="A34" s="32" t="s">
        <v>3310</v>
      </c>
      <c r="B34" s="42" t="s">
        <v>3332</v>
      </c>
      <c r="C34" s="32" t="s">
        <v>3333</v>
      </c>
      <c r="D34" s="32" t="s">
        <v>45</v>
      </c>
      <c r="E34" s="32" t="s">
        <v>292</v>
      </c>
    </row>
    <row r="35" spans="1:8" ht="36" x14ac:dyDescent="0.25">
      <c r="A35" s="32" t="s">
        <v>3310</v>
      </c>
      <c r="B35" s="42" t="s">
        <v>3348</v>
      </c>
      <c r="C35" s="32" t="s">
        <v>3349</v>
      </c>
      <c r="D35" s="32" t="s">
        <v>45</v>
      </c>
      <c r="E35" s="32" t="s">
        <v>287</v>
      </c>
    </row>
    <row r="36" spans="1:8" ht="36" x14ac:dyDescent="0.25">
      <c r="A36" s="32" t="s">
        <v>3310</v>
      </c>
      <c r="B36" s="42" t="s">
        <v>3322</v>
      </c>
      <c r="C36" s="32" t="s">
        <v>3323</v>
      </c>
      <c r="D36" s="32" t="s">
        <v>139</v>
      </c>
      <c r="E36" s="32" t="s">
        <v>293</v>
      </c>
      <c r="F36" s="4"/>
    </row>
    <row r="37" spans="1:8" ht="36" x14ac:dyDescent="0.25">
      <c r="A37" s="32" t="s">
        <v>3310</v>
      </c>
      <c r="B37" s="42" t="s">
        <v>3328</v>
      </c>
      <c r="C37" s="32" t="s">
        <v>3329</v>
      </c>
      <c r="D37" s="32" t="s">
        <v>139</v>
      </c>
      <c r="E37" s="32" t="s">
        <v>301</v>
      </c>
      <c r="F37" s="4"/>
    </row>
    <row r="38" spans="1:8" s="20" customFormat="1" ht="36" x14ac:dyDescent="0.25">
      <c r="A38" s="32" t="s">
        <v>3310</v>
      </c>
      <c r="B38" s="42" t="s">
        <v>3330</v>
      </c>
      <c r="C38" s="32" t="s">
        <v>3331</v>
      </c>
      <c r="D38" s="32" t="s">
        <v>139</v>
      </c>
      <c r="E38" s="32" t="s">
        <v>299</v>
      </c>
      <c r="F38" s="21"/>
      <c r="G38" s="21"/>
      <c r="H38" s="21"/>
    </row>
    <row r="39" spans="1:8" s="20" customFormat="1" ht="36" x14ac:dyDescent="0.25">
      <c r="A39" s="32" t="s">
        <v>3310</v>
      </c>
      <c r="B39" s="42" t="s">
        <v>3334</v>
      </c>
      <c r="C39" s="32" t="s">
        <v>3335</v>
      </c>
      <c r="D39" s="32" t="s">
        <v>139</v>
      </c>
      <c r="E39" s="32" t="s">
        <v>302</v>
      </c>
      <c r="F39" s="21"/>
      <c r="G39" s="21"/>
      <c r="H39" s="21"/>
    </row>
    <row r="40" spans="1:8" s="20" customFormat="1" ht="36" x14ac:dyDescent="0.25">
      <c r="A40" s="32" t="s">
        <v>3310</v>
      </c>
      <c r="B40" s="42" t="s">
        <v>3336</v>
      </c>
      <c r="C40" s="32" t="s">
        <v>3337</v>
      </c>
      <c r="D40" s="32" t="s">
        <v>139</v>
      </c>
      <c r="E40" s="32" t="s">
        <v>288</v>
      </c>
      <c r="F40" s="21"/>
      <c r="G40" s="21"/>
      <c r="H40" s="21"/>
    </row>
    <row r="41" spans="1:8" s="20" customFormat="1" ht="36" x14ac:dyDescent="0.25">
      <c r="A41" s="32" t="s">
        <v>3310</v>
      </c>
      <c r="B41" s="42" t="s">
        <v>3338</v>
      </c>
      <c r="C41" s="32" t="s">
        <v>3339</v>
      </c>
      <c r="D41" s="32" t="s">
        <v>139</v>
      </c>
      <c r="E41" s="32" t="s">
        <v>291</v>
      </c>
      <c r="F41" s="21"/>
      <c r="G41" s="21"/>
      <c r="H41" s="21"/>
    </row>
    <row r="42" spans="1:8" s="20" customFormat="1" ht="36" x14ac:dyDescent="0.25">
      <c r="A42" s="32" t="s">
        <v>3310</v>
      </c>
      <c r="B42" s="42" t="s">
        <v>3360</v>
      </c>
      <c r="C42" s="32" t="s">
        <v>3361</v>
      </c>
      <c r="D42" s="32" t="s">
        <v>139</v>
      </c>
      <c r="E42" s="32" t="s">
        <v>303</v>
      </c>
      <c r="F42" s="21"/>
      <c r="G42" s="21"/>
      <c r="H42" s="21"/>
    </row>
    <row r="43" spans="1:8" s="20" customFormat="1" ht="48" x14ac:dyDescent="0.25">
      <c r="A43" s="32" t="s">
        <v>3310</v>
      </c>
      <c r="B43" s="42" t="s">
        <v>3326</v>
      </c>
      <c r="C43" s="32" t="s">
        <v>3327</v>
      </c>
      <c r="D43" s="32" t="s">
        <v>580</v>
      </c>
      <c r="E43" s="32" t="s">
        <v>296</v>
      </c>
      <c r="F43" s="21"/>
      <c r="G43" s="21"/>
      <c r="H43" s="21"/>
    </row>
    <row r="44" spans="1:8" ht="36" x14ac:dyDescent="0.25">
      <c r="A44" s="32" t="s">
        <v>3310</v>
      </c>
      <c r="B44" s="42" t="s">
        <v>3315</v>
      </c>
      <c r="C44" s="32" t="s">
        <v>3316</v>
      </c>
      <c r="D44" s="32" t="s">
        <v>33</v>
      </c>
      <c r="E44" s="32" t="s">
        <v>3317</v>
      </c>
      <c r="F44" s="22"/>
      <c r="G44" s="23"/>
      <c r="H44" s="23"/>
    </row>
    <row r="45" spans="1:8" ht="36" x14ac:dyDescent="0.25">
      <c r="A45" s="32" t="s">
        <v>3310</v>
      </c>
      <c r="B45" s="42" t="s">
        <v>3324</v>
      </c>
      <c r="C45" s="32" t="s">
        <v>3325</v>
      </c>
      <c r="D45" s="32" t="s">
        <v>33</v>
      </c>
      <c r="E45" s="32" t="s">
        <v>297</v>
      </c>
      <c r="F45" s="22"/>
      <c r="G45" s="23"/>
      <c r="H45" s="23"/>
    </row>
    <row r="46" spans="1:8" ht="36" x14ac:dyDescent="0.25">
      <c r="A46" s="32" t="s">
        <v>3310</v>
      </c>
      <c r="B46" s="42" t="s">
        <v>3311</v>
      </c>
      <c r="C46" s="32" t="s">
        <v>3312</v>
      </c>
      <c r="D46" s="32" t="s">
        <v>453</v>
      </c>
      <c r="E46" s="32" t="s">
        <v>295</v>
      </c>
      <c r="F46" s="22"/>
      <c r="G46" s="23"/>
      <c r="H46" s="23"/>
    </row>
    <row r="47" spans="1:8" ht="36" x14ac:dyDescent="0.25">
      <c r="A47" s="32" t="s">
        <v>3310</v>
      </c>
      <c r="B47" s="42" t="s">
        <v>3313</v>
      </c>
      <c r="C47" s="32" t="s">
        <v>3314</v>
      </c>
      <c r="D47" s="32" t="s">
        <v>453</v>
      </c>
      <c r="E47" s="32" t="s">
        <v>290</v>
      </c>
      <c r="F47" s="22"/>
      <c r="G47" s="23"/>
      <c r="H47" s="23"/>
    </row>
    <row r="48" spans="1:8" ht="36" x14ac:dyDescent="0.25">
      <c r="A48" s="32" t="s">
        <v>3310</v>
      </c>
      <c r="B48" s="42" t="s">
        <v>3318</v>
      </c>
      <c r="C48" s="32" t="s">
        <v>3319</v>
      </c>
      <c r="D48" s="32" t="s">
        <v>453</v>
      </c>
      <c r="E48" s="32" t="s">
        <v>287</v>
      </c>
      <c r="F48" s="22"/>
      <c r="G48" s="23"/>
      <c r="H48" s="23"/>
    </row>
    <row r="49" spans="1:8" ht="36" x14ac:dyDescent="0.25">
      <c r="A49" s="32" t="s">
        <v>3310</v>
      </c>
      <c r="B49" s="42" t="s">
        <v>3320</v>
      </c>
      <c r="C49" s="32" t="s">
        <v>3321</v>
      </c>
      <c r="D49" s="32" t="s">
        <v>453</v>
      </c>
      <c r="E49" s="32" t="s">
        <v>295</v>
      </c>
      <c r="F49" s="22"/>
      <c r="G49" s="23"/>
      <c r="H49" s="23"/>
    </row>
    <row r="50" spans="1:8" ht="72" x14ac:dyDescent="0.25">
      <c r="A50" s="32" t="s">
        <v>3365</v>
      </c>
      <c r="B50" s="42" t="s">
        <v>3369</v>
      </c>
      <c r="C50" s="32" t="s">
        <v>3370</v>
      </c>
      <c r="D50" s="32" t="s">
        <v>32</v>
      </c>
      <c r="E50" s="32" t="s">
        <v>3371</v>
      </c>
      <c r="F50" s="22"/>
      <c r="G50" s="23"/>
      <c r="H50" s="23"/>
    </row>
    <row r="51" spans="1:8" ht="36" x14ac:dyDescent="0.25">
      <c r="A51" s="32" t="s">
        <v>3365</v>
      </c>
      <c r="B51" s="42" t="s">
        <v>3372</v>
      </c>
      <c r="C51" s="32" t="s">
        <v>3373</v>
      </c>
      <c r="D51" s="32" t="s">
        <v>32</v>
      </c>
      <c r="E51" s="32" t="s">
        <v>3374</v>
      </c>
      <c r="F51" s="22"/>
      <c r="G51" s="23"/>
      <c r="H51" s="23"/>
    </row>
    <row r="52" spans="1:8" ht="36" x14ac:dyDescent="0.25">
      <c r="A52" s="32" t="s">
        <v>3365</v>
      </c>
      <c r="B52" s="42" t="s">
        <v>3375</v>
      </c>
      <c r="C52" s="32" t="s">
        <v>3376</v>
      </c>
      <c r="D52" s="32" t="s">
        <v>32</v>
      </c>
      <c r="E52" s="32" t="s">
        <v>3377</v>
      </c>
      <c r="F52" s="5"/>
    </row>
    <row r="53" spans="1:8" ht="60" x14ac:dyDescent="0.25">
      <c r="A53" s="32" t="s">
        <v>3365</v>
      </c>
      <c r="B53" s="42" t="s">
        <v>3366</v>
      </c>
      <c r="C53" s="32" t="s">
        <v>3367</v>
      </c>
      <c r="D53" s="32" t="s">
        <v>139</v>
      </c>
      <c r="E53" s="32" t="s">
        <v>3368</v>
      </c>
      <c r="F53" s="16"/>
    </row>
    <row r="54" spans="1:8" ht="48" x14ac:dyDescent="0.25">
      <c r="A54" s="32" t="s">
        <v>3378</v>
      </c>
      <c r="B54" s="42" t="s">
        <v>3385</v>
      </c>
      <c r="C54" s="32" t="s">
        <v>3380</v>
      </c>
      <c r="D54" s="32" t="s">
        <v>32</v>
      </c>
      <c r="E54" s="32" t="s">
        <v>304</v>
      </c>
      <c r="F54" s="16"/>
    </row>
    <row r="55" spans="1:8" ht="48" x14ac:dyDescent="0.25">
      <c r="A55" s="32" t="s">
        <v>3378</v>
      </c>
      <c r="B55" s="42" t="s">
        <v>3386</v>
      </c>
      <c r="C55" s="32" t="s">
        <v>3380</v>
      </c>
      <c r="D55" s="32" t="s">
        <v>32</v>
      </c>
      <c r="E55" s="32" t="s">
        <v>305</v>
      </c>
      <c r="F55" s="16"/>
    </row>
    <row r="56" spans="1:8" ht="48" x14ac:dyDescent="0.25">
      <c r="A56" s="32" t="s">
        <v>3378</v>
      </c>
      <c r="B56" s="42" t="s">
        <v>3387</v>
      </c>
      <c r="C56" s="32" t="s">
        <v>3380</v>
      </c>
      <c r="D56" s="32" t="s">
        <v>32</v>
      </c>
      <c r="E56" s="32" t="s">
        <v>306</v>
      </c>
      <c r="F56" s="16"/>
    </row>
    <row r="57" spans="1:8" ht="48" x14ac:dyDescent="0.25">
      <c r="A57" s="32" t="s">
        <v>3378</v>
      </c>
      <c r="B57" s="42" t="s">
        <v>3381</v>
      </c>
      <c r="C57" s="32" t="s">
        <v>3380</v>
      </c>
      <c r="D57" s="32" t="s">
        <v>623</v>
      </c>
      <c r="E57" s="32" t="s">
        <v>309</v>
      </c>
      <c r="F57" s="16"/>
    </row>
    <row r="58" spans="1:8" ht="48" x14ac:dyDescent="0.25">
      <c r="A58" s="32" t="s">
        <v>3378</v>
      </c>
      <c r="B58" s="42" t="s">
        <v>3382</v>
      </c>
      <c r="C58" s="32" t="s">
        <v>3380</v>
      </c>
      <c r="D58" s="32" t="s">
        <v>623</v>
      </c>
      <c r="E58" s="32" t="s">
        <v>310</v>
      </c>
      <c r="F58" s="16"/>
    </row>
    <row r="59" spans="1:8" ht="48" x14ac:dyDescent="0.25">
      <c r="A59" s="32" t="s">
        <v>3378</v>
      </c>
      <c r="B59" s="42" t="s">
        <v>3383</v>
      </c>
      <c r="C59" s="32" t="s">
        <v>3380</v>
      </c>
      <c r="D59" s="32" t="s">
        <v>623</v>
      </c>
      <c r="E59" s="32" t="s">
        <v>311</v>
      </c>
      <c r="F59" s="16"/>
    </row>
    <row r="60" spans="1:8" ht="48" x14ac:dyDescent="0.25">
      <c r="A60" s="32" t="s">
        <v>3378</v>
      </c>
      <c r="B60" s="42" t="s">
        <v>3388</v>
      </c>
      <c r="C60" s="32" t="s">
        <v>3380</v>
      </c>
      <c r="D60" s="32" t="s">
        <v>623</v>
      </c>
      <c r="E60" s="32" t="s">
        <v>308</v>
      </c>
      <c r="F60" s="16"/>
    </row>
    <row r="61" spans="1:8" ht="48" x14ac:dyDescent="0.25">
      <c r="A61" s="32" t="s">
        <v>3378</v>
      </c>
      <c r="B61" s="42" t="s">
        <v>3384</v>
      </c>
      <c r="C61" s="32" t="s">
        <v>3380</v>
      </c>
      <c r="D61" s="32" t="s">
        <v>452</v>
      </c>
      <c r="E61" s="32" t="s">
        <v>312</v>
      </c>
    </row>
    <row r="62" spans="1:8" ht="48" x14ac:dyDescent="0.25">
      <c r="A62" s="32" t="s">
        <v>3378</v>
      </c>
      <c r="B62" s="42" t="s">
        <v>3379</v>
      </c>
      <c r="C62" s="32" t="s">
        <v>3380</v>
      </c>
      <c r="D62" s="32" t="s">
        <v>580</v>
      </c>
      <c r="E62" s="32" t="s">
        <v>307</v>
      </c>
    </row>
    <row r="63" spans="1:8" x14ac:dyDescent="0.25">
      <c r="A63" s="46" t="s">
        <v>24</v>
      </c>
      <c r="B63" s="46">
        <f>SUBTOTAL(103,TabelaELI2.1[Številka projekta])</f>
        <v>39</v>
      </c>
      <c r="C63" s="30"/>
      <c r="D63" s="27"/>
      <c r="E63" s="43"/>
    </row>
    <row r="64" spans="1:8" x14ac:dyDescent="0.25">
      <c r="A64" s="46"/>
      <c r="B64" s="43"/>
      <c r="C64" s="30"/>
      <c r="D64" s="27"/>
      <c r="E64" s="43"/>
    </row>
    <row r="65" spans="1:6" ht="13.5" thickBot="1" x14ac:dyDescent="0.3">
      <c r="A65" s="59" t="s">
        <v>15</v>
      </c>
      <c r="B65" s="59"/>
      <c r="C65" s="59"/>
      <c r="D65" s="10"/>
      <c r="E65" s="4"/>
    </row>
    <row r="66" spans="1:6" ht="13.5" thickBot="1" x14ac:dyDescent="0.3">
      <c r="A66" s="56" t="s">
        <v>16</v>
      </c>
      <c r="B66" s="54" t="s">
        <v>17</v>
      </c>
      <c r="C66" s="54" t="s">
        <v>18</v>
      </c>
      <c r="D66" s="94" t="s">
        <v>2694</v>
      </c>
      <c r="F66" s="5"/>
    </row>
    <row r="67" spans="1:6" x14ac:dyDescent="0.25">
      <c r="A67" s="45"/>
      <c r="B67" s="42"/>
      <c r="C67" s="32"/>
      <c r="D67" s="87"/>
    </row>
    <row r="68" spans="1:6" x14ac:dyDescent="0.25">
      <c r="A68" s="45"/>
      <c r="B68" s="42"/>
      <c r="C68" s="32"/>
      <c r="D68" s="87"/>
    </row>
    <row r="69" spans="1:6" x14ac:dyDescent="0.25">
      <c r="A69" s="45"/>
      <c r="B69" s="42"/>
      <c r="C69" s="32"/>
      <c r="D69" s="87"/>
    </row>
    <row r="70" spans="1:6" x14ac:dyDescent="0.25">
      <c r="A70" s="33" t="s">
        <v>24</v>
      </c>
      <c r="B70" s="44">
        <f>SUBTOTAL(109,TabelaELI2.2[Strani])</f>
        <v>0</v>
      </c>
      <c r="C70" s="44">
        <f>SUBTOTAL(103,TabelaELI2.2[Naslov])</f>
        <v>0</v>
      </c>
      <c r="D70" s="86"/>
    </row>
    <row r="71" spans="1:6" x14ac:dyDescent="0.25">
      <c r="A71" s="4"/>
      <c r="B71" s="4"/>
      <c r="C71" s="18"/>
      <c r="D71" s="4"/>
      <c r="E71" s="4"/>
    </row>
    <row r="72" spans="1:6" ht="13.5" thickBot="1" x14ac:dyDescent="0.3">
      <c r="A72" s="59" t="s">
        <v>19</v>
      </c>
      <c r="B72" s="59"/>
      <c r="C72" s="59"/>
      <c r="D72" s="21"/>
      <c r="E72" s="21"/>
    </row>
    <row r="73" spans="1:6" ht="13.5" thickBot="1" x14ac:dyDescent="0.3">
      <c r="A73" s="57" t="s">
        <v>16</v>
      </c>
      <c r="B73" s="55" t="s">
        <v>17</v>
      </c>
      <c r="C73" s="55" t="s">
        <v>18</v>
      </c>
      <c r="D73" s="95" t="s">
        <v>2694</v>
      </c>
      <c r="E73" s="21"/>
    </row>
    <row r="74" spans="1:6" x14ac:dyDescent="0.25">
      <c r="A74" s="5"/>
      <c r="B74" s="37"/>
      <c r="C74" s="8"/>
      <c r="D74" s="90"/>
      <c r="E74" s="21"/>
    </row>
    <row r="75" spans="1:6" x14ac:dyDescent="0.25">
      <c r="A75" s="5"/>
      <c r="B75" s="37"/>
      <c r="C75" s="8"/>
      <c r="D75" s="90"/>
      <c r="E75" s="21"/>
    </row>
    <row r="76" spans="1:6" x14ac:dyDescent="0.25">
      <c r="A76" s="5"/>
      <c r="B76" s="37"/>
      <c r="C76" s="8"/>
      <c r="D76" s="90"/>
      <c r="E76" s="21"/>
    </row>
    <row r="77" spans="1:6" x14ac:dyDescent="0.2">
      <c r="A77" s="25" t="s">
        <v>24</v>
      </c>
      <c r="B77" s="43">
        <f>SUBTOTAL(109,TabelaELI2.3[Strani])</f>
        <v>0</v>
      </c>
      <c r="C77" s="43">
        <f>SUBTOTAL(103,TabelaELI2.3[Naslov])</f>
        <v>0</v>
      </c>
      <c r="D77" s="89"/>
      <c r="E77" s="21"/>
    </row>
    <row r="78" spans="1:6" x14ac:dyDescent="0.25">
      <c r="A78" s="19"/>
      <c r="B78" s="20"/>
      <c r="C78" s="19"/>
      <c r="D78" s="21"/>
      <c r="E78" s="21"/>
    </row>
    <row r="79" spans="1:6" x14ac:dyDescent="0.25">
      <c r="A79" s="10" t="s">
        <v>59</v>
      </c>
      <c r="B79" s="20"/>
      <c r="C79" s="19"/>
      <c r="D79" s="21"/>
      <c r="E79" s="21"/>
    </row>
    <row r="80" spans="1:6" ht="13.5" thickBot="1" x14ac:dyDescent="0.3">
      <c r="A80" s="59" t="s">
        <v>60</v>
      </c>
      <c r="B80" s="59"/>
      <c r="C80" s="59"/>
      <c r="D80" s="22"/>
      <c r="E80" s="22"/>
    </row>
    <row r="81" spans="1:5" ht="13.5" thickBot="1" x14ac:dyDescent="0.3">
      <c r="A81" s="56" t="s">
        <v>16</v>
      </c>
      <c r="B81" s="54" t="s">
        <v>17</v>
      </c>
      <c r="C81" s="54" t="s">
        <v>18</v>
      </c>
      <c r="D81" s="94" t="s">
        <v>2694</v>
      </c>
      <c r="E81" s="22"/>
    </row>
    <row r="82" spans="1:5" ht="36" x14ac:dyDescent="0.25">
      <c r="A82" s="45" t="s">
        <v>313</v>
      </c>
      <c r="B82" s="42">
        <v>143</v>
      </c>
      <c r="C82" s="32" t="s">
        <v>314</v>
      </c>
      <c r="D82" s="90"/>
      <c r="E82" s="22"/>
    </row>
    <row r="83" spans="1:5" ht="24" x14ac:dyDescent="0.25">
      <c r="A83" s="45" t="s">
        <v>315</v>
      </c>
      <c r="B83" s="42">
        <v>37</v>
      </c>
      <c r="C83" s="32" t="s">
        <v>316</v>
      </c>
      <c r="D83" s="90"/>
      <c r="E83" s="22"/>
    </row>
    <row r="84" spans="1:5" ht="36" x14ac:dyDescent="0.25">
      <c r="A84" s="45" t="s">
        <v>317</v>
      </c>
      <c r="B84" s="42">
        <v>30</v>
      </c>
      <c r="C84" s="32" t="s">
        <v>318</v>
      </c>
      <c r="D84" s="90"/>
      <c r="E84" s="22"/>
    </row>
    <row r="85" spans="1:5" ht="24" x14ac:dyDescent="0.25">
      <c r="A85" s="45" t="s">
        <v>319</v>
      </c>
      <c r="B85" s="42">
        <v>123</v>
      </c>
      <c r="C85" s="32" t="s">
        <v>320</v>
      </c>
      <c r="D85" s="90"/>
      <c r="E85" s="22"/>
    </row>
    <row r="86" spans="1:5" x14ac:dyDescent="0.2">
      <c r="A86" s="25" t="s">
        <v>24</v>
      </c>
      <c r="B86" s="43">
        <f>SUBTOTAL(109,TabelaELI3.1[Strani])</f>
        <v>333</v>
      </c>
      <c r="C86" s="43">
        <f>SUBTOTAL(103,TabelaELI3.1[Naslov])</f>
        <v>4</v>
      </c>
      <c r="D86" s="89"/>
      <c r="E86" s="22"/>
    </row>
    <row r="87" spans="1:5" x14ac:dyDescent="0.25">
      <c r="A87" s="25"/>
      <c r="B87" s="43"/>
      <c r="C87" s="43"/>
      <c r="D87" s="22"/>
      <c r="E87" s="22"/>
    </row>
    <row r="88" spans="1:5" ht="13.5" thickBot="1" x14ac:dyDescent="0.3">
      <c r="A88" s="58" t="s">
        <v>324</v>
      </c>
      <c r="B88" s="58"/>
      <c r="C88" s="58"/>
      <c r="D88" s="58"/>
      <c r="E88" s="5"/>
    </row>
    <row r="89" spans="1:5" ht="13.5" thickBot="1" x14ac:dyDescent="0.3">
      <c r="A89" s="66" t="s">
        <v>16</v>
      </c>
      <c r="B89" s="67" t="s">
        <v>17</v>
      </c>
      <c r="C89" s="67" t="s">
        <v>18</v>
      </c>
      <c r="D89" s="94" t="s">
        <v>2694</v>
      </c>
    </row>
    <row r="90" spans="1:5" ht="36" x14ac:dyDescent="0.25">
      <c r="A90" s="45" t="s">
        <v>321</v>
      </c>
      <c r="B90" s="42">
        <v>42</v>
      </c>
      <c r="C90" s="32" t="s">
        <v>322</v>
      </c>
      <c r="D90" s="90"/>
    </row>
    <row r="91" spans="1:5" ht="36" x14ac:dyDescent="0.25">
      <c r="A91" s="45" t="s">
        <v>323</v>
      </c>
      <c r="B91" s="42">
        <v>2</v>
      </c>
      <c r="C91" s="32" t="s">
        <v>322</v>
      </c>
      <c r="D91" s="90"/>
    </row>
    <row r="92" spans="1:5" x14ac:dyDescent="0.25">
      <c r="A92" s="45"/>
      <c r="B92" s="42"/>
      <c r="C92" s="32"/>
      <c r="D92" s="90"/>
    </row>
    <row r="93" spans="1:5" x14ac:dyDescent="0.2">
      <c r="A93" s="25" t="s">
        <v>24</v>
      </c>
      <c r="B93" s="43">
        <f>SUBTOTAL(109,TabelaELI3.2[Strani])</f>
        <v>44</v>
      </c>
      <c r="C93" s="43">
        <f>SUBTOTAL(103,TabelaELI3.2[Naslov])</f>
        <v>2</v>
      </c>
      <c r="D93" s="89"/>
    </row>
    <row r="94" spans="1:5" x14ac:dyDescent="0.25">
      <c r="A94" s="4"/>
      <c r="B94" s="4"/>
      <c r="C94" s="8"/>
      <c r="D94" s="5"/>
      <c r="E94" s="5"/>
    </row>
    <row r="95" spans="1:5" ht="13.5" thickBot="1" x14ac:dyDescent="0.3">
      <c r="A95" s="60" t="s">
        <v>215</v>
      </c>
      <c r="B95" s="60"/>
      <c r="C95" s="60"/>
      <c r="D95" s="60"/>
      <c r="E95" s="60"/>
    </row>
    <row r="96" spans="1:5" ht="13.5" thickBot="1" x14ac:dyDescent="0.3">
      <c r="A96" s="54" t="s">
        <v>22</v>
      </c>
      <c r="B96" s="54" t="s">
        <v>65</v>
      </c>
      <c r="C96" s="66" t="s">
        <v>2797</v>
      </c>
      <c r="D96" s="98" t="s">
        <v>2694</v>
      </c>
    </row>
    <row r="97" spans="1:4" x14ac:dyDescent="0.25">
      <c r="A97" s="45"/>
      <c r="B97" s="32"/>
      <c r="C97" s="42"/>
      <c r="D97" s="90"/>
    </row>
    <row r="98" spans="1:4" x14ac:dyDescent="0.25">
      <c r="A98" s="45"/>
      <c r="B98" s="32"/>
      <c r="C98" s="42"/>
      <c r="D98" s="90"/>
    </row>
    <row r="99" spans="1:4" x14ac:dyDescent="0.25">
      <c r="A99" s="45"/>
      <c r="B99" s="32"/>
      <c r="C99" s="42"/>
      <c r="D99" s="90"/>
    </row>
    <row r="100" spans="1:4" x14ac:dyDescent="0.2">
      <c r="A100" s="30" t="s">
        <v>24</v>
      </c>
      <c r="B100" s="30">
        <f>SUBTOTAL(103,TabelaELI4[TDT])</f>
        <v>0</v>
      </c>
      <c r="C100" s="30"/>
      <c r="D100" s="92"/>
    </row>
    <row r="101" spans="1:4" x14ac:dyDescent="0.25">
      <c r="A101" s="25"/>
      <c r="B101" s="27"/>
      <c r="C101" s="28"/>
      <c r="D101" s="29"/>
    </row>
  </sheetData>
  <mergeCells count="15">
    <mergeCell ref="A5:B5"/>
    <mergeCell ref="C1:E1"/>
    <mergeCell ref="A2:B2"/>
    <mergeCell ref="C2:E2"/>
    <mergeCell ref="A3:B3"/>
    <mergeCell ref="A4:B4"/>
    <mergeCell ref="G18:H18"/>
    <mergeCell ref="A20:B20"/>
    <mergeCell ref="A21:B21"/>
    <mergeCell ref="A6:B6"/>
    <mergeCell ref="A7:B7"/>
    <mergeCell ref="A8:B8"/>
    <mergeCell ref="A10:C10"/>
    <mergeCell ref="C11:E11"/>
    <mergeCell ref="G12:H12"/>
  </mergeCells>
  <dataValidations count="7">
    <dataValidation type="list" allowBlank="1" showInputMessage="1" promptTitle="Izberi iz seznama" prompt="Iz spodnjega seznama izberi tujo organizacijo kateri pripada TDT" sqref="A14:A17" xr:uid="{8B623546-7E29-483A-8381-FFACB9B7079C}">
      <formula1>Organizacije</formula1>
    </dataValidation>
    <dataValidation type="list" allowBlank="1" showInputMessage="1" showErrorMessage="1" promptTitle="Izberi iz seznama" prompt="Izberi trenutni status članstva znortaj tujega TDT" sqref="D14:D17" xr:uid="{561E444B-5824-49F6-957D-9896A25958AB}">
      <formula1>Status</formula1>
    </dataValidation>
    <dataValidation allowBlank="1" showInputMessage="1" promptTitle="Vnesi datum" prompt="Vnesi datum zadnje spremembe statusa članstva TDT" sqref="E14:E17" xr:uid="{BFFD2A7A-CF9C-48E4-88F3-F44B78655C1A}"/>
    <dataValidation allowBlank="1" showInputMessage="1" showErrorMessage="1" promptTitle="Vnesi naslov tujega TDT" prompt="Vnesi originalni naslov tujega TDT" sqref="C14:C17" xr:uid="{DE704147-1EE1-4A9D-8640-E8F19C5662A0}"/>
    <dataValidation allowBlank="1" showInputMessage="1" showErrorMessage="1" promptTitle="Vnesi oznako" prompt="Vnesi oznako Evropskega, mednarodnega ali Slovenskega TC, SC ali WG" sqref="B97:B99" xr:uid="{26C0AFCD-2315-4DA1-9DDE-ED3D7B1B18C5}"/>
    <dataValidation allowBlank="1" showInputMessage="1" showErrorMessage="1" promptTitle="Vnesi ime " prompt="Vpiši ime in priimek strokovnjaka oziroma TS" sqref="A97:A99" xr:uid="{9C970571-0163-4186-A752-AD393D81941A}"/>
    <dataValidation allowBlank="1" showInputMessage="1" showErrorMessage="1" promptTitle="Vnesi ime TDT" prompt="Vnesi celotno ime tujega TDT" sqref="C97:C99" xr:uid="{E4088BC5-386A-4C19-828D-74224881A38B}"/>
  </dataValidations>
  <pageMargins left="0.25" right="0.25" top="0.25" bottom="0.25" header="0.5" footer="0.5"/>
  <pageSetup paperSize="9" orientation="landscape" r:id="rId1"/>
  <headerFooter alignWithMargins="0">
    <oddFooter>&amp;L&amp;C&amp;R</oddFooter>
  </headerFooter>
  <drawing r:id="rId2"/>
  <tableParts count="7">
    <tablePart r:id="rId3"/>
    <tablePart r:id="rId4"/>
    <tablePart r:id="rId5"/>
    <tablePart r:id="rId6"/>
    <tablePart r:id="rId7"/>
    <tablePart r:id="rId8"/>
    <tablePart r:id="rId9"/>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EDC2E-C90F-4FF6-9449-9CEC36B06003}">
  <sheetPr codeName="Sheet10">
    <outlinePr summaryBelow="0" summaryRight="0"/>
  </sheetPr>
  <dimension ref="A1:M124"/>
  <sheetViews>
    <sheetView showGridLines="0" zoomScaleNormal="100" workbookViewId="0">
      <pane ySplit="1" topLeftCell="A95" activePane="bottomLeft" state="frozenSplit"/>
      <selection activeCell="A31" sqref="A31"/>
      <selection pane="bottomLeft" activeCell="A121" sqref="A121"/>
    </sheetView>
  </sheetViews>
  <sheetFormatPr defaultColWidth="9.140625" defaultRowHeight="12.75" x14ac:dyDescent="0.25"/>
  <cols>
    <col min="1" max="1" width="23.140625" style="3" customWidth="1"/>
    <col min="2" max="2" width="18.28515625" style="3" customWidth="1"/>
    <col min="3" max="3" width="38.7109375" style="3" customWidth="1"/>
    <col min="4" max="4" width="14.140625" style="3" bestFit="1" customWidth="1"/>
    <col min="5" max="5" width="43.7109375" style="3" customWidth="1"/>
    <col min="6" max="8" width="11.5703125" style="3" customWidth="1"/>
    <col min="9" max="9" width="3.5703125" style="3" customWidth="1"/>
    <col min="10" max="16384" width="9.140625" style="3"/>
  </cols>
  <sheetData>
    <row r="1" spans="1:13" ht="18.75" customHeight="1" x14ac:dyDescent="0.25">
      <c r="A1" s="1"/>
      <c r="B1" s="2"/>
      <c r="C1" s="306" t="s">
        <v>0</v>
      </c>
      <c r="D1" s="306"/>
      <c r="E1" s="306"/>
      <c r="F1" s="2"/>
      <c r="G1" s="1"/>
      <c r="H1" s="1"/>
    </row>
    <row r="2" spans="1:13" ht="13.5" customHeight="1" x14ac:dyDescent="0.25">
      <c r="A2" s="303" t="s">
        <v>1</v>
      </c>
      <c r="B2" s="303"/>
      <c r="C2" s="307" t="s">
        <v>325</v>
      </c>
      <c r="D2" s="307"/>
      <c r="E2" s="307"/>
      <c r="F2" s="1"/>
      <c r="G2" s="1"/>
      <c r="H2" s="1"/>
    </row>
    <row r="3" spans="1:13" x14ac:dyDescent="0.25">
      <c r="A3" s="303" t="s">
        <v>2</v>
      </c>
      <c r="B3" s="303"/>
      <c r="C3" s="5" t="s">
        <v>327</v>
      </c>
      <c r="D3" s="5"/>
      <c r="E3" s="5"/>
      <c r="F3" s="5"/>
      <c r="G3" s="1"/>
      <c r="H3" s="1"/>
    </row>
    <row r="4" spans="1:13" x14ac:dyDescent="0.25">
      <c r="A4" s="303" t="s">
        <v>3</v>
      </c>
      <c r="B4" s="303"/>
      <c r="C4" s="5" t="s">
        <v>328</v>
      </c>
      <c r="D4" s="5"/>
      <c r="E4" s="5"/>
      <c r="F4" s="5"/>
      <c r="G4" s="1"/>
      <c r="H4" s="1"/>
      <c r="J4" s="36"/>
      <c r="K4" s="10"/>
      <c r="L4" s="10"/>
      <c r="M4" s="10"/>
    </row>
    <row r="5" spans="1:13" x14ac:dyDescent="0.25">
      <c r="A5" s="303" t="s">
        <v>4</v>
      </c>
      <c r="B5" s="303"/>
      <c r="C5" s="6">
        <v>16</v>
      </c>
      <c r="D5" s="5"/>
      <c r="E5" s="5"/>
      <c r="F5" s="5"/>
      <c r="G5" s="1"/>
      <c r="H5" s="1"/>
      <c r="J5" s="36"/>
    </row>
    <row r="6" spans="1:13" x14ac:dyDescent="0.25">
      <c r="A6" s="303" t="s">
        <v>5</v>
      </c>
      <c r="B6" s="303"/>
      <c r="C6" s="6">
        <v>18</v>
      </c>
      <c r="D6" s="5"/>
      <c r="E6" s="5"/>
      <c r="F6" s="5"/>
      <c r="G6" s="1"/>
      <c r="H6" s="1"/>
    </row>
    <row r="7" spans="1:13" x14ac:dyDescent="0.25">
      <c r="A7" s="304" t="s">
        <v>62</v>
      </c>
      <c r="B7" s="304"/>
      <c r="C7" s="6"/>
      <c r="D7" s="5"/>
      <c r="E7" s="5"/>
      <c r="F7" s="5"/>
      <c r="G7" s="1"/>
      <c r="H7" s="1"/>
    </row>
    <row r="8" spans="1:13" x14ac:dyDescent="0.25">
      <c r="A8" s="304" t="s">
        <v>23</v>
      </c>
      <c r="B8" s="304"/>
      <c r="C8" s="6">
        <v>2</v>
      </c>
      <c r="D8" s="5"/>
      <c r="E8" s="5"/>
      <c r="F8" s="5"/>
      <c r="G8" s="1"/>
      <c r="H8" s="1"/>
    </row>
    <row r="9" spans="1:13" x14ac:dyDescent="0.25">
      <c r="A9" s="4"/>
      <c r="B9" s="4"/>
      <c r="C9" s="6"/>
      <c r="D9" s="5"/>
      <c r="E9" s="5"/>
      <c r="F9" s="5"/>
      <c r="G9" s="1"/>
      <c r="H9" s="1"/>
    </row>
    <row r="10" spans="1:13" x14ac:dyDescent="0.25">
      <c r="A10" s="305" t="s">
        <v>6</v>
      </c>
      <c r="B10" s="305"/>
      <c r="C10" s="305"/>
      <c r="D10" s="41"/>
      <c r="E10" s="41"/>
      <c r="F10" s="41"/>
      <c r="G10" s="1"/>
      <c r="H10" s="1"/>
    </row>
    <row r="11" spans="1:13" s="10" customFormat="1" ht="27.75" customHeight="1" x14ac:dyDescent="0.25">
      <c r="A11" s="7" t="s">
        <v>7</v>
      </c>
      <c r="B11" s="7"/>
      <c r="C11" s="301" t="s">
        <v>326</v>
      </c>
      <c r="D11" s="301"/>
      <c r="E11" s="301"/>
      <c r="F11" s="7"/>
      <c r="G11" s="9"/>
      <c r="H11" s="9"/>
    </row>
    <row r="12" spans="1:13" ht="12.75" customHeight="1" x14ac:dyDescent="0.25">
      <c r="A12" s="65" t="s">
        <v>8</v>
      </c>
      <c r="B12" s="24"/>
      <c r="C12" s="24"/>
      <c r="D12" s="24"/>
      <c r="E12" s="24"/>
      <c r="F12" s="24"/>
      <c r="G12" s="299"/>
      <c r="H12" s="299"/>
    </row>
    <row r="13" spans="1:13" s="10" customFormat="1" ht="24" x14ac:dyDescent="0.25">
      <c r="A13" s="79" t="s">
        <v>9</v>
      </c>
      <c r="B13" s="64" t="s">
        <v>63</v>
      </c>
      <c r="C13" s="79" t="s">
        <v>64</v>
      </c>
      <c r="D13" s="68" t="s">
        <v>10</v>
      </c>
      <c r="E13" s="83" t="s">
        <v>30</v>
      </c>
      <c r="F13" s="11"/>
    </row>
    <row r="14" spans="1:13" x14ac:dyDescent="0.25">
      <c r="A14" s="80" t="s">
        <v>27</v>
      </c>
      <c r="B14" s="72" t="s">
        <v>329</v>
      </c>
      <c r="C14" s="62" t="s">
        <v>330</v>
      </c>
      <c r="D14" s="49" t="s">
        <v>40</v>
      </c>
      <c r="E14" s="84">
        <v>37622</v>
      </c>
      <c r="F14" s="12"/>
    </row>
    <row r="15" spans="1:13" x14ac:dyDescent="0.25">
      <c r="A15" s="80" t="s">
        <v>27</v>
      </c>
      <c r="B15" s="72" t="s">
        <v>331</v>
      </c>
      <c r="C15" s="62" t="s">
        <v>332</v>
      </c>
      <c r="D15" s="49" t="s">
        <v>40</v>
      </c>
      <c r="E15" s="84">
        <v>37622</v>
      </c>
      <c r="F15" s="12"/>
    </row>
    <row r="16" spans="1:13" x14ac:dyDescent="0.25">
      <c r="A16" s="80" t="s">
        <v>27</v>
      </c>
      <c r="B16" s="72" t="s">
        <v>333</v>
      </c>
      <c r="C16" s="62" t="s">
        <v>334</v>
      </c>
      <c r="D16" s="49" t="s">
        <v>40</v>
      </c>
      <c r="E16" s="84">
        <v>37622</v>
      </c>
      <c r="F16" s="14"/>
    </row>
    <row r="17" spans="1:9" x14ac:dyDescent="0.25">
      <c r="A17" s="80" t="s">
        <v>27</v>
      </c>
      <c r="B17" s="72" t="s">
        <v>335</v>
      </c>
      <c r="C17" s="62" t="s">
        <v>336</v>
      </c>
      <c r="D17" s="49" t="s">
        <v>40</v>
      </c>
      <c r="E17" s="84">
        <v>37622</v>
      </c>
      <c r="F17" s="14"/>
    </row>
    <row r="18" spans="1:9" x14ac:dyDescent="0.25">
      <c r="A18" s="80" t="s">
        <v>26</v>
      </c>
      <c r="B18" s="72" t="s">
        <v>337</v>
      </c>
      <c r="C18" s="62" t="s">
        <v>338</v>
      </c>
      <c r="D18" s="49" t="s">
        <v>39</v>
      </c>
      <c r="E18" s="84">
        <v>38264</v>
      </c>
      <c r="F18" s="24"/>
      <c r="G18" s="299"/>
      <c r="H18" s="299"/>
    </row>
    <row r="19" spans="1:9" s="10" customFormat="1" ht="24" x14ac:dyDescent="0.25">
      <c r="A19" s="80" t="s">
        <v>27</v>
      </c>
      <c r="B19" s="72" t="s">
        <v>339</v>
      </c>
      <c r="C19" s="62" t="s">
        <v>340</v>
      </c>
      <c r="D19" s="49" t="s">
        <v>222</v>
      </c>
      <c r="E19" s="84">
        <v>34243</v>
      </c>
      <c r="G19" s="15"/>
      <c r="H19" s="15"/>
      <c r="I19" s="15"/>
    </row>
    <row r="20" spans="1:9" ht="24" x14ac:dyDescent="0.25">
      <c r="A20" s="80" t="s">
        <v>27</v>
      </c>
      <c r="B20" s="72" t="s">
        <v>341</v>
      </c>
      <c r="C20" s="62" t="s">
        <v>342</v>
      </c>
      <c r="D20" s="49" t="s">
        <v>222</v>
      </c>
      <c r="E20" s="84">
        <v>38226</v>
      </c>
      <c r="F20" s="8"/>
      <c r="G20" s="17"/>
    </row>
    <row r="21" spans="1:9" ht="60" x14ac:dyDescent="0.25">
      <c r="A21" s="80" t="s">
        <v>27</v>
      </c>
      <c r="B21" s="72" t="s">
        <v>343</v>
      </c>
      <c r="C21" s="62" t="s">
        <v>344</v>
      </c>
      <c r="D21" s="49" t="s">
        <v>222</v>
      </c>
      <c r="E21" s="84">
        <v>38226</v>
      </c>
      <c r="F21" s="8"/>
      <c r="G21" s="17"/>
    </row>
    <row r="22" spans="1:9" s="38" customFormat="1" ht="36" x14ac:dyDescent="0.25">
      <c r="A22" s="80" t="s">
        <v>27</v>
      </c>
      <c r="B22" s="72" t="s">
        <v>345</v>
      </c>
      <c r="C22" s="62" t="s">
        <v>346</v>
      </c>
      <c r="D22" s="49" t="s">
        <v>222</v>
      </c>
      <c r="E22" s="84">
        <v>38226</v>
      </c>
      <c r="F22" s="8"/>
      <c r="G22" s="35"/>
    </row>
    <row r="23" spans="1:9" ht="36" x14ac:dyDescent="0.25">
      <c r="A23" s="80" t="s">
        <v>27</v>
      </c>
      <c r="B23" s="72" t="s">
        <v>347</v>
      </c>
      <c r="C23" s="62" t="s">
        <v>348</v>
      </c>
      <c r="D23" s="49" t="s">
        <v>222</v>
      </c>
      <c r="E23" s="84">
        <v>38226</v>
      </c>
      <c r="F23" s="8"/>
      <c r="G23" s="17"/>
    </row>
    <row r="24" spans="1:9" x14ac:dyDescent="0.25">
      <c r="A24" s="80" t="s">
        <v>27</v>
      </c>
      <c r="B24" s="72" t="s">
        <v>349</v>
      </c>
      <c r="C24" s="62" t="s">
        <v>350</v>
      </c>
      <c r="D24" s="49" t="s">
        <v>222</v>
      </c>
      <c r="E24" s="84">
        <v>38226</v>
      </c>
      <c r="F24" s="8"/>
      <c r="G24" s="17"/>
    </row>
    <row r="25" spans="1:9" ht="36" x14ac:dyDescent="0.25">
      <c r="A25" s="80" t="s">
        <v>27</v>
      </c>
      <c r="B25" s="72" t="s">
        <v>351</v>
      </c>
      <c r="C25" s="62" t="s">
        <v>352</v>
      </c>
      <c r="D25" s="49"/>
      <c r="E25" s="84">
        <v>38226</v>
      </c>
      <c r="F25" s="8"/>
      <c r="G25" s="17"/>
    </row>
    <row r="26" spans="1:9" ht="24" x14ac:dyDescent="0.25">
      <c r="A26" s="80" t="s">
        <v>26</v>
      </c>
      <c r="B26" s="72" t="s">
        <v>353</v>
      </c>
      <c r="C26" s="62" t="s">
        <v>354</v>
      </c>
      <c r="D26" s="49" t="s">
        <v>39</v>
      </c>
      <c r="E26" s="84">
        <v>38587</v>
      </c>
      <c r="F26" s="8"/>
      <c r="G26" s="17"/>
    </row>
    <row r="27" spans="1:9" x14ac:dyDescent="0.25">
      <c r="A27" s="81" t="s">
        <v>24</v>
      </c>
      <c r="B27" s="82">
        <f>SUBTOTAL(103,TabelaEMC1[Oznaka tujega TC, SC])</f>
        <v>13</v>
      </c>
      <c r="C27" s="52"/>
      <c r="D27" s="52"/>
      <c r="E27" s="85"/>
      <c r="F27" s="8"/>
      <c r="G27" s="17"/>
    </row>
    <row r="28" spans="1:9" s="10" customFormat="1" x14ac:dyDescent="0.25">
      <c r="A28" s="50"/>
      <c r="B28" s="51"/>
      <c r="C28" s="52"/>
      <c r="D28" s="52"/>
      <c r="E28" s="53"/>
      <c r="F28" s="11"/>
      <c r="G28" s="11"/>
      <c r="H28" s="11"/>
    </row>
    <row r="29" spans="1:9" x14ac:dyDescent="0.25">
      <c r="A29" s="300" t="s">
        <v>58</v>
      </c>
      <c r="B29" s="300"/>
      <c r="C29" s="40"/>
      <c r="D29" s="40"/>
      <c r="E29" s="40"/>
      <c r="F29" s="4"/>
    </row>
    <row r="30" spans="1:9" x14ac:dyDescent="0.25">
      <c r="A30" s="302" t="s">
        <v>11</v>
      </c>
      <c r="B30" s="302"/>
      <c r="C30" s="7"/>
      <c r="D30" s="7"/>
      <c r="E30" s="7"/>
    </row>
    <row r="31" spans="1:9" x14ac:dyDescent="0.25">
      <c r="A31" s="39" t="s">
        <v>4104</v>
      </c>
      <c r="B31" s="39"/>
      <c r="C31" s="39"/>
      <c r="D31" s="39"/>
      <c r="E31" s="39"/>
    </row>
    <row r="32" spans="1:9" x14ac:dyDescent="0.25">
      <c r="A32" s="42" t="s">
        <v>2690</v>
      </c>
      <c r="B32" s="42" t="s">
        <v>2691</v>
      </c>
      <c r="C32" s="42" t="s">
        <v>16</v>
      </c>
      <c r="D32" s="42" t="s">
        <v>57</v>
      </c>
      <c r="E32" s="42" t="s">
        <v>18</v>
      </c>
    </row>
    <row r="33" spans="1:8" ht="48" x14ac:dyDescent="0.25">
      <c r="A33" s="32" t="s">
        <v>3990</v>
      </c>
      <c r="B33" s="42" t="s">
        <v>3991</v>
      </c>
      <c r="C33" s="32" t="s">
        <v>3992</v>
      </c>
      <c r="D33" s="32" t="s">
        <v>32</v>
      </c>
      <c r="E33" s="32" t="s">
        <v>363</v>
      </c>
    </row>
    <row r="34" spans="1:8" ht="36" x14ac:dyDescent="0.25">
      <c r="A34" s="32" t="s">
        <v>3990</v>
      </c>
      <c r="B34" s="42" t="s">
        <v>3993</v>
      </c>
      <c r="C34" s="32" t="s">
        <v>3994</v>
      </c>
      <c r="D34" s="32" t="s">
        <v>32</v>
      </c>
      <c r="E34" s="32" t="s">
        <v>367</v>
      </c>
    </row>
    <row r="35" spans="1:8" ht="36" x14ac:dyDescent="0.25">
      <c r="A35" s="32" t="s">
        <v>3990</v>
      </c>
      <c r="B35" s="42" t="s">
        <v>3995</v>
      </c>
      <c r="C35" s="32" t="s">
        <v>3996</v>
      </c>
      <c r="D35" s="32" t="s">
        <v>32</v>
      </c>
      <c r="E35" s="32" t="s">
        <v>376</v>
      </c>
      <c r="F35" s="4"/>
    </row>
    <row r="36" spans="1:8" ht="36" x14ac:dyDescent="0.25">
      <c r="A36" s="32" t="s">
        <v>3990</v>
      </c>
      <c r="B36" s="42" t="s">
        <v>3997</v>
      </c>
      <c r="C36" s="32" t="s">
        <v>3998</v>
      </c>
      <c r="D36" s="32" t="s">
        <v>32</v>
      </c>
      <c r="E36" s="32" t="s">
        <v>362</v>
      </c>
      <c r="F36" s="4"/>
    </row>
    <row r="37" spans="1:8" s="20" customFormat="1" ht="36" x14ac:dyDescent="0.25">
      <c r="A37" s="32" t="s">
        <v>3990</v>
      </c>
      <c r="B37" s="42" t="s">
        <v>3999</v>
      </c>
      <c r="C37" s="32" t="s">
        <v>4000</v>
      </c>
      <c r="D37" s="32" t="s">
        <v>32</v>
      </c>
      <c r="E37" s="32" t="s">
        <v>384</v>
      </c>
      <c r="F37" s="21"/>
      <c r="G37" s="21"/>
      <c r="H37" s="21"/>
    </row>
    <row r="38" spans="1:8" s="20" customFormat="1" ht="84" x14ac:dyDescent="0.25">
      <c r="A38" s="32" t="s">
        <v>3990</v>
      </c>
      <c r="B38" s="42" t="s">
        <v>4001</v>
      </c>
      <c r="C38" s="32" t="s">
        <v>4002</v>
      </c>
      <c r="D38" s="32" t="s">
        <v>32</v>
      </c>
      <c r="E38" s="32" t="s">
        <v>379</v>
      </c>
      <c r="F38" s="21"/>
      <c r="G38" s="21"/>
      <c r="H38" s="21"/>
    </row>
    <row r="39" spans="1:8" s="20" customFormat="1" ht="36" x14ac:dyDescent="0.25">
      <c r="A39" s="32" t="s">
        <v>3990</v>
      </c>
      <c r="B39" s="42" t="s">
        <v>4003</v>
      </c>
      <c r="C39" s="32" t="s">
        <v>4004</v>
      </c>
      <c r="D39" s="32" t="s">
        <v>32</v>
      </c>
      <c r="E39" s="32" t="s">
        <v>376</v>
      </c>
      <c r="F39" s="21"/>
      <c r="G39" s="21"/>
      <c r="H39" s="21"/>
    </row>
    <row r="40" spans="1:8" s="20" customFormat="1" ht="36" x14ac:dyDescent="0.25">
      <c r="A40" s="32" t="s">
        <v>3990</v>
      </c>
      <c r="B40" s="42" t="s">
        <v>4005</v>
      </c>
      <c r="C40" s="32" t="s">
        <v>4006</v>
      </c>
      <c r="D40" s="32" t="s">
        <v>32</v>
      </c>
      <c r="E40" s="32" t="s">
        <v>387</v>
      </c>
      <c r="F40" s="21"/>
      <c r="G40" s="21"/>
      <c r="H40" s="21"/>
    </row>
    <row r="41" spans="1:8" s="20" customFormat="1" ht="36" x14ac:dyDescent="0.25">
      <c r="A41" s="32" t="s">
        <v>3990</v>
      </c>
      <c r="B41" s="42" t="s">
        <v>4007</v>
      </c>
      <c r="C41" s="32" t="s">
        <v>4008</v>
      </c>
      <c r="D41" s="32" t="s">
        <v>32</v>
      </c>
      <c r="E41" s="32" t="s">
        <v>381</v>
      </c>
      <c r="F41" s="21"/>
      <c r="G41" s="21"/>
      <c r="H41" s="21"/>
    </row>
    <row r="42" spans="1:8" s="20" customFormat="1" ht="72" x14ac:dyDescent="0.25">
      <c r="A42" s="32" t="s">
        <v>3990</v>
      </c>
      <c r="B42" s="42" t="s">
        <v>4009</v>
      </c>
      <c r="C42" s="32" t="s">
        <v>4010</v>
      </c>
      <c r="D42" s="32" t="s">
        <v>32</v>
      </c>
      <c r="E42" s="32" t="s">
        <v>4011</v>
      </c>
      <c r="F42" s="21"/>
      <c r="G42" s="21"/>
      <c r="H42" s="21"/>
    </row>
    <row r="43" spans="1:8" ht="48" x14ac:dyDescent="0.25">
      <c r="A43" s="32" t="s">
        <v>3990</v>
      </c>
      <c r="B43" s="42" t="s">
        <v>4012</v>
      </c>
      <c r="C43" s="32" t="s">
        <v>4013</v>
      </c>
      <c r="D43" s="32" t="s">
        <v>32</v>
      </c>
      <c r="E43" s="32" t="s">
        <v>359</v>
      </c>
      <c r="F43" s="22"/>
      <c r="G43" s="23"/>
      <c r="H43" s="23"/>
    </row>
    <row r="44" spans="1:8" ht="36" x14ac:dyDescent="0.25">
      <c r="A44" s="32" t="s">
        <v>3990</v>
      </c>
      <c r="B44" s="42" t="s">
        <v>4014</v>
      </c>
      <c r="C44" s="32" t="s">
        <v>4015</v>
      </c>
      <c r="D44" s="32" t="s">
        <v>32</v>
      </c>
      <c r="E44" s="32" t="s">
        <v>364</v>
      </c>
      <c r="F44" s="22"/>
      <c r="G44" s="23"/>
      <c r="H44" s="23"/>
    </row>
    <row r="45" spans="1:8" ht="36" x14ac:dyDescent="0.25">
      <c r="A45" s="32" t="s">
        <v>3990</v>
      </c>
      <c r="B45" s="42" t="s">
        <v>4016</v>
      </c>
      <c r="C45" s="32" t="s">
        <v>4017</v>
      </c>
      <c r="D45" s="32" t="s">
        <v>32</v>
      </c>
      <c r="E45" s="32" t="s">
        <v>386</v>
      </c>
      <c r="F45" s="22"/>
      <c r="G45" s="23"/>
      <c r="H45" s="23"/>
    </row>
    <row r="46" spans="1:8" ht="36" x14ac:dyDescent="0.25">
      <c r="A46" s="32" t="s">
        <v>3990</v>
      </c>
      <c r="B46" s="42" t="s">
        <v>4018</v>
      </c>
      <c r="C46" s="32" t="s">
        <v>4019</v>
      </c>
      <c r="D46" s="32" t="s">
        <v>32</v>
      </c>
      <c r="E46" s="32" t="s">
        <v>362</v>
      </c>
      <c r="F46" s="22"/>
      <c r="G46" s="23"/>
      <c r="H46" s="23"/>
    </row>
    <row r="47" spans="1:8" ht="36" x14ac:dyDescent="0.25">
      <c r="A47" s="32" t="s">
        <v>3990</v>
      </c>
      <c r="B47" s="42" t="s">
        <v>4020</v>
      </c>
      <c r="C47" s="32" t="s">
        <v>4021</v>
      </c>
      <c r="D47" s="32" t="s">
        <v>32</v>
      </c>
      <c r="E47" s="32" t="s">
        <v>369</v>
      </c>
      <c r="F47" s="22"/>
      <c r="G47" s="23"/>
      <c r="H47" s="23"/>
    </row>
    <row r="48" spans="1:8" ht="60" x14ac:dyDescent="0.25">
      <c r="A48" s="32" t="s">
        <v>3990</v>
      </c>
      <c r="B48" s="42" t="s">
        <v>4022</v>
      </c>
      <c r="C48" s="32" t="s">
        <v>4023</v>
      </c>
      <c r="D48" s="32" t="s">
        <v>32</v>
      </c>
      <c r="E48" s="32" t="s">
        <v>373</v>
      </c>
      <c r="F48" s="22"/>
      <c r="G48" s="23"/>
      <c r="H48" s="23"/>
    </row>
    <row r="49" spans="1:8" ht="36" x14ac:dyDescent="0.25">
      <c r="A49" s="32" t="s">
        <v>3990</v>
      </c>
      <c r="B49" s="42" t="s">
        <v>4024</v>
      </c>
      <c r="C49" s="32" t="s">
        <v>4025</v>
      </c>
      <c r="D49" s="32" t="s">
        <v>32</v>
      </c>
      <c r="E49" s="32" t="s">
        <v>385</v>
      </c>
      <c r="F49" s="22"/>
      <c r="G49" s="23"/>
      <c r="H49" s="23"/>
    </row>
    <row r="50" spans="1:8" ht="36" x14ac:dyDescent="0.25">
      <c r="A50" s="32" t="s">
        <v>3990</v>
      </c>
      <c r="B50" s="42" t="s">
        <v>4026</v>
      </c>
      <c r="C50" s="32" t="s">
        <v>4027</v>
      </c>
      <c r="D50" s="32" t="s">
        <v>32</v>
      </c>
      <c r="E50" s="32" t="s">
        <v>380</v>
      </c>
      <c r="F50" s="22"/>
      <c r="G50" s="23"/>
      <c r="H50" s="23"/>
    </row>
    <row r="51" spans="1:8" ht="36" x14ac:dyDescent="0.25">
      <c r="A51" s="32" t="s">
        <v>3990</v>
      </c>
      <c r="B51" s="42" t="s">
        <v>4028</v>
      </c>
      <c r="C51" s="32" t="s">
        <v>4029</v>
      </c>
      <c r="D51" s="32" t="s">
        <v>32</v>
      </c>
      <c r="E51" s="32" t="s">
        <v>372</v>
      </c>
      <c r="F51" s="5"/>
    </row>
    <row r="52" spans="1:8" ht="36" x14ac:dyDescent="0.25">
      <c r="A52" s="32" t="s">
        <v>3990</v>
      </c>
      <c r="B52" s="42" t="s">
        <v>4030</v>
      </c>
      <c r="C52" s="32" t="s">
        <v>4031</v>
      </c>
      <c r="D52" s="32" t="s">
        <v>32</v>
      </c>
      <c r="E52" s="32" t="s">
        <v>360</v>
      </c>
      <c r="F52" s="16"/>
    </row>
    <row r="53" spans="1:8" ht="36" x14ac:dyDescent="0.25">
      <c r="A53" s="32" t="s">
        <v>3990</v>
      </c>
      <c r="B53" s="42" t="s">
        <v>4032</v>
      </c>
      <c r="C53" s="32" t="s">
        <v>4033</v>
      </c>
      <c r="D53" s="32" t="s">
        <v>32</v>
      </c>
      <c r="E53" s="32" t="s">
        <v>362</v>
      </c>
    </row>
    <row r="54" spans="1:8" ht="36" x14ac:dyDescent="0.25">
      <c r="A54" s="32" t="s">
        <v>3990</v>
      </c>
      <c r="B54" s="42" t="s">
        <v>4034</v>
      </c>
      <c r="C54" s="32" t="s">
        <v>4035</v>
      </c>
      <c r="D54" s="32" t="s">
        <v>32</v>
      </c>
      <c r="E54" s="32" t="s">
        <v>382</v>
      </c>
    </row>
    <row r="55" spans="1:8" ht="36" x14ac:dyDescent="0.25">
      <c r="A55" s="32" t="s">
        <v>3990</v>
      </c>
      <c r="B55" s="42" t="s">
        <v>4036</v>
      </c>
      <c r="C55" s="32" t="s">
        <v>4037</v>
      </c>
      <c r="D55" s="32" t="s">
        <v>32</v>
      </c>
      <c r="E55" s="32" t="s">
        <v>376</v>
      </c>
    </row>
    <row r="56" spans="1:8" ht="36" x14ac:dyDescent="0.25">
      <c r="A56" s="32" t="s">
        <v>3990</v>
      </c>
      <c r="B56" s="42" t="s">
        <v>4038</v>
      </c>
      <c r="C56" s="32" t="s">
        <v>4039</v>
      </c>
      <c r="D56" s="32" t="s">
        <v>32</v>
      </c>
      <c r="E56" s="32" t="s">
        <v>358</v>
      </c>
    </row>
    <row r="57" spans="1:8" ht="36" x14ac:dyDescent="0.25">
      <c r="A57" s="32" t="s">
        <v>3990</v>
      </c>
      <c r="B57" s="42" t="s">
        <v>4040</v>
      </c>
      <c r="C57" s="32" t="s">
        <v>4041</v>
      </c>
      <c r="D57" s="32" t="s">
        <v>32</v>
      </c>
      <c r="E57" s="32" t="s">
        <v>388</v>
      </c>
    </row>
    <row r="58" spans="1:8" ht="60" x14ac:dyDescent="0.25">
      <c r="A58" s="32" t="s">
        <v>3990</v>
      </c>
      <c r="B58" s="42" t="s">
        <v>4042</v>
      </c>
      <c r="C58" s="32" t="s">
        <v>4043</v>
      </c>
      <c r="D58" s="32" t="s">
        <v>32</v>
      </c>
      <c r="E58" s="32" t="s">
        <v>357</v>
      </c>
      <c r="F58" s="16"/>
    </row>
    <row r="59" spans="1:8" ht="60" x14ac:dyDescent="0.25">
      <c r="A59" s="32" t="s">
        <v>3990</v>
      </c>
      <c r="B59" s="42" t="s">
        <v>4044</v>
      </c>
      <c r="C59" s="32" t="s">
        <v>4045</v>
      </c>
      <c r="D59" s="32" t="s">
        <v>32</v>
      </c>
      <c r="E59" s="32" t="s">
        <v>371</v>
      </c>
      <c r="F59" s="16"/>
    </row>
    <row r="60" spans="1:8" ht="36" x14ac:dyDescent="0.25">
      <c r="A60" s="32" t="s">
        <v>3990</v>
      </c>
      <c r="B60" s="42" t="s">
        <v>4046</v>
      </c>
      <c r="C60" s="32" t="s">
        <v>4047</v>
      </c>
      <c r="D60" s="32" t="s">
        <v>32</v>
      </c>
      <c r="E60" s="32" t="s">
        <v>362</v>
      </c>
    </row>
    <row r="61" spans="1:8" ht="36" x14ac:dyDescent="0.25">
      <c r="A61" s="32" t="s">
        <v>3990</v>
      </c>
      <c r="B61" s="42" t="s">
        <v>4048</v>
      </c>
      <c r="C61" s="32" t="s">
        <v>4049</v>
      </c>
      <c r="D61" s="32" t="s">
        <v>32</v>
      </c>
      <c r="E61" s="32" t="s">
        <v>362</v>
      </c>
    </row>
    <row r="62" spans="1:8" ht="36" x14ac:dyDescent="0.25">
      <c r="A62" s="32" t="s">
        <v>3990</v>
      </c>
      <c r="B62" s="42" t="s">
        <v>4050</v>
      </c>
      <c r="C62" s="32" t="s">
        <v>4051</v>
      </c>
      <c r="D62" s="32" t="s">
        <v>32</v>
      </c>
      <c r="E62" s="32" t="s">
        <v>377</v>
      </c>
    </row>
    <row r="63" spans="1:8" ht="36" x14ac:dyDescent="0.25">
      <c r="A63" s="32" t="s">
        <v>3990</v>
      </c>
      <c r="B63" s="42" t="s">
        <v>4052</v>
      </c>
      <c r="C63" s="32" t="s">
        <v>4053</v>
      </c>
      <c r="D63" s="32" t="s">
        <v>32</v>
      </c>
      <c r="E63" s="32" t="s">
        <v>378</v>
      </c>
    </row>
    <row r="64" spans="1:8" ht="36" x14ac:dyDescent="0.25">
      <c r="A64" s="32" t="s">
        <v>3990</v>
      </c>
      <c r="B64" s="42" t="s">
        <v>4054</v>
      </c>
      <c r="C64" s="32" t="s">
        <v>4055</v>
      </c>
      <c r="D64" s="32" t="s">
        <v>32</v>
      </c>
      <c r="E64" s="32" t="s">
        <v>383</v>
      </c>
    </row>
    <row r="65" spans="1:6" ht="48" x14ac:dyDescent="0.25">
      <c r="A65" s="32" t="s">
        <v>3990</v>
      </c>
      <c r="B65" s="42" t="s">
        <v>4056</v>
      </c>
      <c r="C65" s="32" t="s">
        <v>4057</v>
      </c>
      <c r="D65" s="32" t="s">
        <v>32</v>
      </c>
      <c r="E65" s="32" t="s">
        <v>365</v>
      </c>
      <c r="F65" s="5"/>
    </row>
    <row r="66" spans="1:6" ht="36" x14ac:dyDescent="0.25">
      <c r="A66" s="32" t="s">
        <v>3990</v>
      </c>
      <c r="B66" s="42" t="s">
        <v>4058</v>
      </c>
      <c r="C66" s="32" t="s">
        <v>4059</v>
      </c>
      <c r="D66" s="32" t="s">
        <v>32</v>
      </c>
      <c r="E66" s="32" t="s">
        <v>388</v>
      </c>
    </row>
    <row r="67" spans="1:6" ht="36" x14ac:dyDescent="0.25">
      <c r="A67" s="32" t="s">
        <v>3990</v>
      </c>
      <c r="B67" s="42" t="s">
        <v>4060</v>
      </c>
      <c r="C67" s="32" t="s">
        <v>4010</v>
      </c>
      <c r="D67" s="32" t="s">
        <v>140</v>
      </c>
      <c r="E67" s="32" t="s">
        <v>4061</v>
      </c>
    </row>
    <row r="68" spans="1:6" ht="36" x14ac:dyDescent="0.25">
      <c r="A68" s="32" t="s">
        <v>3990</v>
      </c>
      <c r="B68" s="42" t="s">
        <v>4062</v>
      </c>
      <c r="C68" s="32" t="s">
        <v>4063</v>
      </c>
      <c r="D68" s="32" t="s">
        <v>45</v>
      </c>
      <c r="E68" s="32" t="s">
        <v>368</v>
      </c>
    </row>
    <row r="69" spans="1:6" ht="36" x14ac:dyDescent="0.25">
      <c r="A69" s="32" t="s">
        <v>3990</v>
      </c>
      <c r="B69" s="42" t="s">
        <v>4064</v>
      </c>
      <c r="C69" s="32" t="s">
        <v>4065</v>
      </c>
      <c r="D69" s="32" t="s">
        <v>45</v>
      </c>
      <c r="E69" s="32" t="s">
        <v>4066</v>
      </c>
    </row>
    <row r="70" spans="1:6" ht="36" x14ac:dyDescent="0.25">
      <c r="A70" s="32" t="s">
        <v>3990</v>
      </c>
      <c r="B70" s="42" t="s">
        <v>4067</v>
      </c>
      <c r="C70" s="32" t="s">
        <v>4068</v>
      </c>
      <c r="D70" s="32" t="s">
        <v>139</v>
      </c>
      <c r="E70" s="32" t="s">
        <v>367</v>
      </c>
    </row>
    <row r="71" spans="1:6" ht="36" x14ac:dyDescent="0.25">
      <c r="A71" s="32" t="s">
        <v>3990</v>
      </c>
      <c r="B71" s="42" t="s">
        <v>4069</v>
      </c>
      <c r="C71" s="32" t="s">
        <v>4070</v>
      </c>
      <c r="D71" s="32" t="s">
        <v>139</v>
      </c>
      <c r="E71" s="32" t="s">
        <v>362</v>
      </c>
    </row>
    <row r="72" spans="1:6" ht="36" x14ac:dyDescent="0.25">
      <c r="A72" s="32" t="s">
        <v>3990</v>
      </c>
      <c r="B72" s="42" t="s">
        <v>4071</v>
      </c>
      <c r="C72" s="32" t="s">
        <v>4072</v>
      </c>
      <c r="D72" s="32" t="s">
        <v>139</v>
      </c>
      <c r="E72" s="32" t="s">
        <v>4073</v>
      </c>
    </row>
    <row r="73" spans="1:6" ht="48" x14ac:dyDescent="0.25">
      <c r="A73" s="32" t="s">
        <v>3990</v>
      </c>
      <c r="B73" s="42" t="s">
        <v>4074</v>
      </c>
      <c r="C73" s="32" t="s">
        <v>4075</v>
      </c>
      <c r="D73" s="32" t="s">
        <v>139</v>
      </c>
      <c r="E73" s="32" t="s">
        <v>374</v>
      </c>
    </row>
    <row r="74" spans="1:6" ht="36" x14ac:dyDescent="0.25">
      <c r="A74" s="32" t="s">
        <v>3990</v>
      </c>
      <c r="B74" s="42" t="s">
        <v>4076</v>
      </c>
      <c r="C74" s="32" t="s">
        <v>4077</v>
      </c>
      <c r="D74" s="32" t="s">
        <v>139</v>
      </c>
      <c r="E74" s="32" t="s">
        <v>362</v>
      </c>
    </row>
    <row r="75" spans="1:6" ht="36" x14ac:dyDescent="0.25">
      <c r="A75" s="32" t="s">
        <v>3990</v>
      </c>
      <c r="B75" s="42" t="s">
        <v>4078</v>
      </c>
      <c r="C75" s="32" t="s">
        <v>4079</v>
      </c>
      <c r="D75" s="32" t="s">
        <v>139</v>
      </c>
      <c r="E75" s="32" t="s">
        <v>368</v>
      </c>
    </row>
    <row r="76" spans="1:6" ht="36" x14ac:dyDescent="0.25">
      <c r="A76" s="32" t="s">
        <v>3990</v>
      </c>
      <c r="B76" s="42" t="s">
        <v>4080</v>
      </c>
      <c r="C76" s="32" t="s">
        <v>4081</v>
      </c>
      <c r="D76" s="32" t="s">
        <v>139</v>
      </c>
      <c r="E76" s="32" t="s">
        <v>362</v>
      </c>
    </row>
    <row r="77" spans="1:6" ht="48" x14ac:dyDescent="0.25">
      <c r="A77" s="32" t="s">
        <v>3990</v>
      </c>
      <c r="B77" s="42" t="s">
        <v>4082</v>
      </c>
      <c r="C77" s="32" t="s">
        <v>4083</v>
      </c>
      <c r="D77" s="32" t="s">
        <v>139</v>
      </c>
      <c r="E77" s="32" t="s">
        <v>370</v>
      </c>
    </row>
    <row r="78" spans="1:6" ht="36" x14ac:dyDescent="0.25">
      <c r="A78" s="32" t="s">
        <v>3990</v>
      </c>
      <c r="B78" s="42" t="s">
        <v>4084</v>
      </c>
      <c r="C78" s="32" t="s">
        <v>4085</v>
      </c>
      <c r="D78" s="32" t="s">
        <v>139</v>
      </c>
      <c r="E78" s="32" t="s">
        <v>4086</v>
      </c>
    </row>
    <row r="79" spans="1:6" ht="48" x14ac:dyDescent="0.25">
      <c r="A79" s="32" t="s">
        <v>3990</v>
      </c>
      <c r="B79" s="42" t="s">
        <v>4087</v>
      </c>
      <c r="C79" s="32" t="s">
        <v>4088</v>
      </c>
      <c r="D79" s="32" t="s">
        <v>452</v>
      </c>
      <c r="E79" s="32" t="s">
        <v>355</v>
      </c>
    </row>
    <row r="80" spans="1:6" ht="36" x14ac:dyDescent="0.25">
      <c r="A80" s="32" t="s">
        <v>3990</v>
      </c>
      <c r="B80" s="42" t="s">
        <v>4089</v>
      </c>
      <c r="C80" s="32" t="s">
        <v>4090</v>
      </c>
      <c r="D80" s="32" t="s">
        <v>452</v>
      </c>
      <c r="E80" s="32" t="s">
        <v>362</v>
      </c>
    </row>
    <row r="81" spans="1:5" ht="60" x14ac:dyDescent="0.25">
      <c r="A81" s="32" t="s">
        <v>3990</v>
      </c>
      <c r="B81" s="42" t="s">
        <v>4091</v>
      </c>
      <c r="C81" s="32" t="s">
        <v>4092</v>
      </c>
      <c r="D81" s="32" t="s">
        <v>452</v>
      </c>
      <c r="E81" s="32" t="s">
        <v>356</v>
      </c>
    </row>
    <row r="82" spans="1:5" ht="36" x14ac:dyDescent="0.25">
      <c r="A82" s="32" t="s">
        <v>3990</v>
      </c>
      <c r="B82" s="42" t="s">
        <v>4093</v>
      </c>
      <c r="C82" s="32" t="s">
        <v>4094</v>
      </c>
      <c r="D82" s="32" t="s">
        <v>33</v>
      </c>
      <c r="E82" s="32" t="s">
        <v>364</v>
      </c>
    </row>
    <row r="83" spans="1:5" ht="60" x14ac:dyDescent="0.25">
      <c r="A83" s="32" t="s">
        <v>3990</v>
      </c>
      <c r="B83" s="42" t="s">
        <v>4095</v>
      </c>
      <c r="C83" s="32" t="s">
        <v>4096</v>
      </c>
      <c r="D83" s="32" t="s">
        <v>33</v>
      </c>
      <c r="E83" s="32" t="s">
        <v>366</v>
      </c>
    </row>
    <row r="84" spans="1:5" ht="48" x14ac:dyDescent="0.25">
      <c r="A84" s="32" t="s">
        <v>3990</v>
      </c>
      <c r="B84" s="42" t="s">
        <v>4097</v>
      </c>
      <c r="C84" s="32" t="s">
        <v>4098</v>
      </c>
      <c r="D84" s="32" t="s">
        <v>33</v>
      </c>
      <c r="E84" s="32" t="s">
        <v>361</v>
      </c>
    </row>
    <row r="85" spans="1:5" ht="36" x14ac:dyDescent="0.25">
      <c r="A85" s="32" t="s">
        <v>3990</v>
      </c>
      <c r="B85" s="42" t="s">
        <v>4099</v>
      </c>
      <c r="C85" s="32" t="s">
        <v>4100</v>
      </c>
      <c r="D85" s="32" t="s">
        <v>33</v>
      </c>
      <c r="E85" s="32" t="s">
        <v>375</v>
      </c>
    </row>
    <row r="86" spans="1:5" ht="48" x14ac:dyDescent="0.25">
      <c r="A86" s="32" t="s">
        <v>3990</v>
      </c>
      <c r="B86" s="42" t="s">
        <v>4101</v>
      </c>
      <c r="C86" s="32" t="s">
        <v>4102</v>
      </c>
      <c r="D86" s="32" t="s">
        <v>453</v>
      </c>
      <c r="E86" s="32" t="s">
        <v>4103</v>
      </c>
    </row>
    <row r="87" spans="1:5" x14ac:dyDescent="0.25">
      <c r="A87" s="46" t="s">
        <v>24</v>
      </c>
      <c r="B87" s="46">
        <f>SUBTOTAL(103,TabelaEMC2.1[Številka projekta])</f>
        <v>54</v>
      </c>
      <c r="C87" s="30"/>
      <c r="D87" s="27"/>
      <c r="E87" s="43"/>
    </row>
    <row r="88" spans="1:5" x14ac:dyDescent="0.25">
      <c r="A88" s="46"/>
      <c r="B88" s="43"/>
      <c r="C88" s="30"/>
      <c r="D88" s="27"/>
      <c r="E88" s="43"/>
    </row>
    <row r="89" spans="1:5" ht="13.5" thickBot="1" x14ac:dyDescent="0.3">
      <c r="A89" s="59" t="s">
        <v>15</v>
      </c>
      <c r="B89" s="59"/>
      <c r="C89" s="59"/>
      <c r="D89" s="10"/>
      <c r="E89" s="4"/>
    </row>
    <row r="90" spans="1:5" ht="13.5" thickBot="1" x14ac:dyDescent="0.3">
      <c r="A90" s="66" t="s">
        <v>16</v>
      </c>
      <c r="B90" s="67" t="s">
        <v>17</v>
      </c>
      <c r="C90" s="67" t="s">
        <v>18</v>
      </c>
      <c r="D90" s="94" t="s">
        <v>2694</v>
      </c>
    </row>
    <row r="91" spans="1:5" x14ac:dyDescent="0.25">
      <c r="A91" s="45"/>
      <c r="B91" s="42"/>
      <c r="C91" s="32"/>
      <c r="D91" s="87"/>
    </row>
    <row r="92" spans="1:5" x14ac:dyDescent="0.25">
      <c r="A92" s="45"/>
      <c r="B92" s="42"/>
      <c r="C92" s="32"/>
      <c r="D92" s="87"/>
    </row>
    <row r="93" spans="1:5" x14ac:dyDescent="0.25">
      <c r="A93" s="45"/>
      <c r="B93" s="42"/>
      <c r="C93" s="32"/>
      <c r="D93" s="87"/>
    </row>
    <row r="94" spans="1:5" x14ac:dyDescent="0.25">
      <c r="A94" s="33" t="s">
        <v>24</v>
      </c>
      <c r="B94" s="44">
        <f>SUBTOTAL(109,TabelaEMC2.2[Strani])</f>
        <v>0</v>
      </c>
      <c r="C94" s="44">
        <f>SUBTOTAL(103,TabelaEMC2.2[Naslov])</f>
        <v>0</v>
      </c>
      <c r="D94" s="86"/>
    </row>
    <row r="95" spans="1:5" x14ac:dyDescent="0.25">
      <c r="A95" s="4"/>
      <c r="B95" s="4"/>
      <c r="C95" s="18"/>
      <c r="D95" s="4"/>
      <c r="E95" s="4"/>
    </row>
    <row r="96" spans="1:5" ht="13.5" thickBot="1" x14ac:dyDescent="0.3">
      <c r="A96" s="59" t="s">
        <v>19</v>
      </c>
      <c r="B96" s="59"/>
      <c r="C96" s="59"/>
      <c r="D96" s="21"/>
      <c r="E96" s="21"/>
    </row>
    <row r="97" spans="1:5" ht="13.5" thickBot="1" x14ac:dyDescent="0.3">
      <c r="A97" s="69" t="s">
        <v>16</v>
      </c>
      <c r="B97" s="70" t="s">
        <v>17</v>
      </c>
      <c r="C97" s="70" t="s">
        <v>18</v>
      </c>
      <c r="D97" s="95" t="s">
        <v>2694</v>
      </c>
      <c r="E97" s="21"/>
    </row>
    <row r="98" spans="1:5" x14ac:dyDescent="0.25">
      <c r="A98" s="5"/>
      <c r="B98" s="37"/>
      <c r="C98" s="8"/>
      <c r="D98" s="90"/>
      <c r="E98" s="21"/>
    </row>
    <row r="99" spans="1:5" x14ac:dyDescent="0.25">
      <c r="A99" s="5"/>
      <c r="B99" s="37"/>
      <c r="C99" s="8"/>
      <c r="D99" s="90"/>
      <c r="E99" s="21"/>
    </row>
    <row r="100" spans="1:5" x14ac:dyDescent="0.25">
      <c r="A100" s="5"/>
      <c r="B100" s="37"/>
      <c r="C100" s="8"/>
      <c r="D100" s="90"/>
      <c r="E100" s="21"/>
    </row>
    <row r="101" spans="1:5" x14ac:dyDescent="0.2">
      <c r="A101" s="25" t="s">
        <v>24</v>
      </c>
      <c r="B101" s="43">
        <f>SUBTOTAL(109,TabelaEMC2.3[Strani])</f>
        <v>0</v>
      </c>
      <c r="C101" s="43">
        <f>SUBTOTAL(103,TabelaEMC2.3[Naslov])</f>
        <v>0</v>
      </c>
      <c r="D101" s="89"/>
      <c r="E101" s="21"/>
    </row>
    <row r="102" spans="1:5" x14ac:dyDescent="0.25">
      <c r="A102" s="19"/>
      <c r="B102" s="20"/>
      <c r="C102" s="19"/>
      <c r="D102" s="21"/>
      <c r="E102" s="21"/>
    </row>
    <row r="103" spans="1:5" x14ac:dyDescent="0.25">
      <c r="A103" s="10" t="s">
        <v>59</v>
      </c>
      <c r="B103" s="20"/>
      <c r="C103" s="19"/>
      <c r="D103" s="21"/>
      <c r="E103" s="21"/>
    </row>
    <row r="104" spans="1:5" ht="13.5" thickBot="1" x14ac:dyDescent="0.3">
      <c r="A104" s="59" t="s">
        <v>60</v>
      </c>
      <c r="B104" s="59"/>
      <c r="C104" s="59"/>
      <c r="D104" s="22"/>
      <c r="E104" s="22"/>
    </row>
    <row r="105" spans="1:5" ht="13.5" thickBot="1" x14ac:dyDescent="0.3">
      <c r="A105" s="66" t="s">
        <v>16</v>
      </c>
      <c r="B105" s="67" t="s">
        <v>17</v>
      </c>
      <c r="C105" s="67" t="s">
        <v>18</v>
      </c>
      <c r="D105" s="94" t="s">
        <v>2694</v>
      </c>
      <c r="E105" s="22"/>
    </row>
    <row r="106" spans="1:5" x14ac:dyDescent="0.25">
      <c r="A106" s="45"/>
      <c r="B106" s="42"/>
      <c r="C106" s="32"/>
      <c r="D106" s="90"/>
      <c r="E106" s="22"/>
    </row>
    <row r="107" spans="1:5" x14ac:dyDescent="0.25">
      <c r="A107" s="45"/>
      <c r="B107" s="42"/>
      <c r="C107" s="32"/>
      <c r="D107" s="90"/>
      <c r="E107" s="22"/>
    </row>
    <row r="108" spans="1:5" x14ac:dyDescent="0.25">
      <c r="A108" s="45"/>
      <c r="B108" s="42"/>
      <c r="C108" s="32"/>
      <c r="D108" s="90"/>
      <c r="E108" s="22"/>
    </row>
    <row r="109" spans="1:5" x14ac:dyDescent="0.2">
      <c r="A109" s="25" t="s">
        <v>24</v>
      </c>
      <c r="B109" s="43">
        <f>SUBTOTAL(109,TabelaEMC3.1[Strani])</f>
        <v>0</v>
      </c>
      <c r="C109" s="43">
        <f>SUBTOTAL(103,TabelaEMC3.1[Naslov])</f>
        <v>0</v>
      </c>
      <c r="D109" s="89"/>
      <c r="E109" s="22"/>
    </row>
    <row r="110" spans="1:5" x14ac:dyDescent="0.25">
      <c r="A110" s="25"/>
      <c r="B110" s="25"/>
      <c r="C110" s="26"/>
      <c r="D110" s="22"/>
      <c r="E110" s="22"/>
    </row>
    <row r="111" spans="1:5" ht="13.5" thickBot="1" x14ac:dyDescent="0.3">
      <c r="A111" s="58" t="s">
        <v>324</v>
      </c>
      <c r="B111" s="58"/>
      <c r="C111" s="58"/>
      <c r="D111" s="58"/>
      <c r="E111" s="5"/>
    </row>
    <row r="112" spans="1:5" ht="13.5" thickBot="1" x14ac:dyDescent="0.3">
      <c r="A112" s="66" t="s">
        <v>16</v>
      </c>
      <c r="B112" s="67" t="s">
        <v>17</v>
      </c>
      <c r="C112" s="67" t="s">
        <v>18</v>
      </c>
      <c r="D112" s="94" t="s">
        <v>2694</v>
      </c>
      <c r="E112" s="16"/>
    </row>
    <row r="113" spans="1:5" x14ac:dyDescent="0.25">
      <c r="A113" s="45"/>
      <c r="B113" s="42"/>
      <c r="C113" s="32"/>
      <c r="D113" s="90"/>
      <c r="E113" s="16"/>
    </row>
    <row r="114" spans="1:5" x14ac:dyDescent="0.25">
      <c r="A114" s="45"/>
      <c r="B114" s="42"/>
      <c r="C114" s="32"/>
      <c r="D114" s="90"/>
      <c r="E114" s="16"/>
    </row>
    <row r="115" spans="1:5" x14ac:dyDescent="0.25">
      <c r="A115" s="45"/>
      <c r="B115" s="42"/>
      <c r="C115" s="32"/>
      <c r="D115" s="90"/>
      <c r="E115" s="16"/>
    </row>
    <row r="116" spans="1:5" x14ac:dyDescent="0.2">
      <c r="A116" s="25" t="s">
        <v>24</v>
      </c>
      <c r="B116" s="43">
        <f>SUBTOTAL(109,TabelaEMC3.2[Strani])</f>
        <v>0</v>
      </c>
      <c r="C116" s="43">
        <f>SUBTOTAL(103,TabelaEMC3.2[Naslov])</f>
        <v>0</v>
      </c>
      <c r="D116" s="89"/>
      <c r="E116" s="16"/>
    </row>
    <row r="117" spans="1:5" x14ac:dyDescent="0.25">
      <c r="A117" s="4"/>
      <c r="B117" s="4"/>
      <c r="C117" s="8"/>
      <c r="D117" s="5"/>
      <c r="E117" s="5"/>
    </row>
    <row r="118" spans="1:5" ht="13.5" thickBot="1" x14ac:dyDescent="0.3">
      <c r="A118" s="60" t="s">
        <v>215</v>
      </c>
      <c r="B118" s="60"/>
      <c r="C118" s="60"/>
      <c r="D118" s="60"/>
      <c r="E118" s="60"/>
    </row>
    <row r="119" spans="1:5" ht="13.5" thickBot="1" x14ac:dyDescent="0.3">
      <c r="A119" s="67" t="s">
        <v>22</v>
      </c>
      <c r="B119" s="67" t="s">
        <v>65</v>
      </c>
      <c r="C119" s="66" t="s">
        <v>2797</v>
      </c>
      <c r="D119" s="93" t="s">
        <v>2694</v>
      </c>
    </row>
    <row r="120" spans="1:5" x14ac:dyDescent="0.25">
      <c r="A120" s="45"/>
      <c r="B120" s="32" t="s">
        <v>337</v>
      </c>
      <c r="C120" s="42"/>
      <c r="D120" s="90"/>
    </row>
    <row r="121" spans="1:5" x14ac:dyDescent="0.25">
      <c r="A121" s="45"/>
      <c r="B121" s="32" t="s">
        <v>337</v>
      </c>
      <c r="C121" s="42"/>
      <c r="D121" s="90"/>
    </row>
    <row r="122" spans="1:5" x14ac:dyDescent="0.25">
      <c r="A122" s="45"/>
      <c r="B122" s="32"/>
      <c r="C122" s="42"/>
      <c r="D122" s="90"/>
    </row>
    <row r="123" spans="1:5" x14ac:dyDescent="0.2">
      <c r="A123" s="30" t="s">
        <v>24</v>
      </c>
      <c r="B123" s="30">
        <f>SUBTOTAL(103,TabelaEMC4[TDT])</f>
        <v>2</v>
      </c>
      <c r="C123" s="30"/>
      <c r="D123" s="92"/>
    </row>
    <row r="124" spans="1:5" x14ac:dyDescent="0.25">
      <c r="A124" s="25"/>
      <c r="B124" s="27"/>
      <c r="C124" s="28"/>
      <c r="D124" s="29"/>
    </row>
  </sheetData>
  <mergeCells count="15">
    <mergeCell ref="A5:B5"/>
    <mergeCell ref="C1:E1"/>
    <mergeCell ref="A2:B2"/>
    <mergeCell ref="C2:E2"/>
    <mergeCell ref="A3:B3"/>
    <mergeCell ref="A4:B4"/>
    <mergeCell ref="G18:H18"/>
    <mergeCell ref="A29:B29"/>
    <mergeCell ref="A30:B30"/>
    <mergeCell ref="A6:B6"/>
    <mergeCell ref="A7:B7"/>
    <mergeCell ref="A8:B8"/>
    <mergeCell ref="A10:C10"/>
    <mergeCell ref="C11:E11"/>
    <mergeCell ref="G12:H12"/>
  </mergeCells>
  <dataValidations count="7">
    <dataValidation allowBlank="1" showInputMessage="1" showErrorMessage="1" promptTitle="Vnesi oznako" prompt="Vnesi oznako Evropskega, mednarodnega ali Slovenskega TC, SC ali WG" sqref="B120:B122" xr:uid="{81C257F0-F7B9-4A14-8209-31CB7E6D0633}"/>
    <dataValidation allowBlank="1" showInputMessage="1" showErrorMessage="1" promptTitle="Vnesi ime " prompt="Vpiši ime in priimek strokovnjaka oziroma TS" sqref="A120:A122" xr:uid="{6190F535-BA54-47B7-818B-84017138F964}"/>
    <dataValidation type="list" allowBlank="1" showInputMessage="1" promptTitle="Izberi iz seznama" prompt="Iz spodnjega seznama izberi tujo organizacijo kateri pripada TDT" sqref="A14:A26" xr:uid="{11B7CFA2-8E2D-4D5D-8F5B-885BCFAAA3D7}">
      <formula1>Organizacije</formula1>
    </dataValidation>
    <dataValidation type="list" allowBlank="1" showInputMessage="1" showErrorMessage="1" promptTitle="Izberi iz seznama" prompt="Izberi trenutni status članstva znortaj tujega TDT" sqref="D14:D26" xr:uid="{A52852A2-6696-4F08-9C3D-E385156A25C0}">
      <formula1>Status</formula1>
    </dataValidation>
    <dataValidation allowBlank="1" showInputMessage="1" promptTitle="Vnesi datum" prompt="Vnesi datum zadnje spremembe statusa članstva TDT" sqref="E14:E26" xr:uid="{F922E78E-58D4-4097-8E0A-8D4238390B41}"/>
    <dataValidation allowBlank="1" showInputMessage="1" showErrorMessage="1" promptTitle="Vnesi naslov tujega TDT" prompt="Vnesi originalni naslov tujega TDT" sqref="C14:C26" xr:uid="{EAE4A1CB-A090-4D00-A798-875353BAA28B}"/>
    <dataValidation allowBlank="1" showInputMessage="1" showErrorMessage="1" promptTitle="Vnesi ime TDT" prompt="Vnesi celotno ime tujega TDT" sqref="C120:C122" xr:uid="{E0C193BE-AA20-419C-904D-8FA84A2A2F09}"/>
  </dataValidations>
  <pageMargins left="0.25" right="0.25" top="0.25" bottom="0.25" header="0.5" footer="0.5"/>
  <pageSetup paperSize="9" orientation="landscape" r:id="rId1"/>
  <headerFooter alignWithMargins="0">
    <oddFooter>&amp;L&amp;C&amp;R</oddFooter>
  </headerFooter>
  <drawing r:id="rId2"/>
  <tableParts count="7">
    <tablePart r:id="rId3"/>
    <tablePart r:id="rId4"/>
    <tablePart r:id="rId5"/>
    <tablePart r:id="rId6"/>
    <tablePart r:id="rId7"/>
    <tablePart r:id="rId8"/>
    <tablePart r:id="rId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38</vt:i4>
      </vt:variant>
      <vt:variant>
        <vt:lpstr>Imenovani obsegi</vt:lpstr>
      </vt:variant>
      <vt:variant>
        <vt:i4>4</vt:i4>
      </vt:variant>
    </vt:vector>
  </HeadingPairs>
  <TitlesOfParts>
    <vt:vector size="42" baseType="lpstr">
      <vt:lpstr>AVM</vt:lpstr>
      <vt:lpstr>BLC</vt:lpstr>
      <vt:lpstr>CEV</vt:lpstr>
      <vt:lpstr>DPN</vt:lpstr>
      <vt:lpstr>DPP</vt:lpstr>
      <vt:lpstr>EAL</vt:lpstr>
      <vt:lpstr>EDO</vt:lpstr>
      <vt:lpstr>ELI</vt:lpstr>
      <vt:lpstr>EMC</vt:lpstr>
      <vt:lpstr>EPR</vt:lpstr>
      <vt:lpstr>ERS</vt:lpstr>
      <vt:lpstr>ETR</vt:lpstr>
      <vt:lpstr>EVA</vt:lpstr>
      <vt:lpstr>EXP</vt:lpstr>
      <vt:lpstr>FGA</vt:lpstr>
      <vt:lpstr>GIG</vt:lpstr>
      <vt:lpstr>IDT</vt:lpstr>
      <vt:lpstr>ITC</vt:lpstr>
      <vt:lpstr>IZL</vt:lpstr>
      <vt:lpstr>MEE</vt:lpstr>
      <vt:lpstr>MOV</vt:lpstr>
      <vt:lpstr>MOC</vt:lpstr>
      <vt:lpstr>NTF</vt:lpstr>
      <vt:lpstr>NVV</vt:lpstr>
      <vt:lpstr>POD</vt:lpstr>
      <vt:lpstr>PVS</vt:lpstr>
      <vt:lpstr>PSE</vt:lpstr>
      <vt:lpstr>SKA</vt:lpstr>
      <vt:lpstr>STZ</vt:lpstr>
      <vt:lpstr>SPN</vt:lpstr>
      <vt:lpstr>TRM</vt:lpstr>
      <vt:lpstr>UMI</vt:lpstr>
      <vt:lpstr>TPD</vt:lpstr>
      <vt:lpstr>VGA</vt:lpstr>
      <vt:lpstr>ŽEN</vt:lpstr>
      <vt:lpstr>SS EIT</vt:lpstr>
      <vt:lpstr>Template</vt:lpstr>
      <vt:lpstr>Seznami</vt:lpstr>
      <vt:lpstr>'SS EIT'!Organizacije</vt:lpstr>
      <vt:lpstr>Organizacije</vt:lpstr>
      <vt:lpstr>'SS EIT'!Status</vt:lpstr>
      <vt:lpstr>Status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Uroš Zupanc</dc:creator>
  <cp:lastModifiedBy>Petra Berčič</cp:lastModifiedBy>
  <cp:lastPrinted>2025-09-19T09:17:42Z</cp:lastPrinted>
  <dcterms:created xsi:type="dcterms:W3CDTF">2024-12-09T09:56:09Z</dcterms:created>
  <dcterms:modified xsi:type="dcterms:W3CDTF">2025-12-08T08:21:52Z</dcterms:modified>
</cp:coreProperties>
</file>